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Feuil1" sheetId="1" r:id="rId1"/>
    <sheet name="Feuil2" sheetId="2" r:id="rId2"/>
    <sheet name="Feuil3" sheetId="3" r:id="rId3"/>
    <sheet name="Feuil4" sheetId="6" r:id="rId4"/>
    <sheet name="Achats par magasin" sheetId="8" r:id="rId5"/>
    <sheet name="Feuille5" sheetId="4" r:id="rId6"/>
  </sheets>
  <definedNames>
    <definedName name="Taux">Feuil3!$D$3</definedName>
    <definedName name="_xlnm.Print_Area" localSheetId="3">Feuil4!$A$1:$E$22</definedName>
  </definedName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G51" i="4" l="1"/>
  <c r="D14" i="6"/>
  <c r="D15" i="6"/>
  <c r="D16" i="6"/>
  <c r="D17" i="6"/>
  <c r="D18" i="6"/>
  <c r="D19" i="6"/>
  <c r="D13" i="6"/>
  <c r="B14" i="6"/>
  <c r="B15" i="6"/>
  <c r="B16" i="6"/>
  <c r="B17" i="6"/>
  <c r="B18" i="6"/>
  <c r="B19" i="6"/>
  <c r="B13" i="6"/>
  <c r="F7" i="3" l="1"/>
  <c r="F8" i="3"/>
  <c r="F9" i="3"/>
  <c r="F10" i="3"/>
  <c r="F6" i="3"/>
  <c r="E10" i="3"/>
  <c r="E9" i="3"/>
  <c r="E8" i="3"/>
  <c r="E7" i="3"/>
  <c r="E6" i="3"/>
  <c r="D11" i="3"/>
  <c r="C11" i="3"/>
  <c r="D7" i="3"/>
  <c r="D8" i="3"/>
  <c r="D9" i="3"/>
  <c r="D10" i="3"/>
  <c r="D6" i="3"/>
  <c r="G15" i="1"/>
  <c r="F15" i="1"/>
  <c r="F14" i="1"/>
  <c r="F13" i="1"/>
  <c r="F12" i="1"/>
  <c r="F11" i="1"/>
  <c r="F4" i="1"/>
  <c r="F5" i="1"/>
  <c r="F6" i="1"/>
  <c r="F7" i="1"/>
  <c r="F8" i="1"/>
  <c r="F9" i="1"/>
  <c r="F10" i="1"/>
  <c r="F3" i="1"/>
  <c r="E19" i="6" l="1"/>
  <c r="E18" i="6"/>
  <c r="E17" i="6"/>
  <c r="E16" i="6"/>
  <c r="E15" i="6"/>
  <c r="E14" i="6"/>
  <c r="E13" i="6"/>
  <c r="E21" i="6" s="1"/>
  <c r="G50" i="4" l="1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</calcChain>
</file>

<file path=xl/sharedStrings.xml><?xml version="1.0" encoding="utf-8"?>
<sst xmlns="http://schemas.openxmlformats.org/spreadsheetml/2006/main" count="305" uniqueCount="127">
  <si>
    <t>Nom</t>
  </si>
  <si>
    <t>Prénom</t>
  </si>
  <si>
    <t>Genre</t>
  </si>
  <si>
    <t>Magasin</t>
  </si>
  <si>
    <t>Date Achat</t>
  </si>
  <si>
    <t>Montant Achat</t>
  </si>
  <si>
    <t>Année</t>
  </si>
  <si>
    <t>Amiot</t>
  </si>
  <si>
    <t xml:space="preserve">Zoe </t>
  </si>
  <si>
    <t>F</t>
  </si>
  <si>
    <t>Nice</t>
  </si>
  <si>
    <t>Lyon</t>
  </si>
  <si>
    <t>Bellier</t>
  </si>
  <si>
    <t xml:space="preserve">Yasmine </t>
  </si>
  <si>
    <t>Bordeaux</t>
  </si>
  <si>
    <t>Bernier</t>
  </si>
  <si>
    <t xml:space="preserve">Loane </t>
  </si>
  <si>
    <t>Paris</t>
  </si>
  <si>
    <t>Bert</t>
  </si>
  <si>
    <t xml:space="preserve">René </t>
  </si>
  <si>
    <t>M</t>
  </si>
  <si>
    <t>Bigot</t>
  </si>
  <si>
    <t xml:space="preserve">Valentine </t>
  </si>
  <si>
    <t>Blanc</t>
  </si>
  <si>
    <t xml:space="preserve">Laurine </t>
  </si>
  <si>
    <t>Bouchet</t>
  </si>
  <si>
    <t xml:space="preserve">Margaux </t>
  </si>
  <si>
    <t>Boue</t>
  </si>
  <si>
    <t xml:space="preserve">Emma </t>
  </si>
  <si>
    <t>Nantes</t>
  </si>
  <si>
    <t>Bouillet</t>
  </si>
  <si>
    <t xml:space="preserve">Julien </t>
  </si>
  <si>
    <t>Bouillon</t>
  </si>
  <si>
    <t xml:space="preserve">Clément </t>
  </si>
  <si>
    <t>Boulard</t>
  </si>
  <si>
    <t xml:space="preserve">Roger </t>
  </si>
  <si>
    <t>Bruneau</t>
  </si>
  <si>
    <t xml:space="preserve">Jeanne </t>
  </si>
  <si>
    <t>Carvalho</t>
  </si>
  <si>
    <t xml:space="preserve">Manon </t>
  </si>
  <si>
    <t>Lille</t>
  </si>
  <si>
    <t>Chabaud</t>
  </si>
  <si>
    <t xml:space="preserve">Louis </t>
  </si>
  <si>
    <t>Population</t>
  </si>
  <si>
    <t>Londres</t>
  </si>
  <si>
    <t>Madrid</t>
  </si>
  <si>
    <t>Berlin</t>
  </si>
  <si>
    <t>Barcelone</t>
  </si>
  <si>
    <t>Milan</t>
  </si>
  <si>
    <t>Athènes</t>
  </si>
  <si>
    <t>Rome</t>
  </si>
  <si>
    <t>Naples</t>
  </si>
  <si>
    <t>Hambourg</t>
  </si>
  <si>
    <t>Ville</t>
  </si>
  <si>
    <t>Lisbonne</t>
  </si>
  <si>
    <t>Quantité</t>
  </si>
  <si>
    <t>Catherine LAMBRIEUX</t>
  </si>
  <si>
    <t>Secrétaire autoentrepreneur</t>
  </si>
  <si>
    <t>17 rue des Roses Blanches</t>
  </si>
  <si>
    <t>75001 PARIS</t>
  </si>
  <si>
    <t>Référence</t>
  </si>
  <si>
    <t>Désignation des prestations</t>
  </si>
  <si>
    <t>Prix unitaire HT</t>
  </si>
  <si>
    <t>Ref - 001</t>
  </si>
  <si>
    <t>Saisie avec mise en page</t>
  </si>
  <si>
    <t>Ref - 002</t>
  </si>
  <si>
    <t>Correction de documents</t>
  </si>
  <si>
    <t>Facture N°30</t>
  </si>
  <si>
    <t>Ref - 003</t>
  </si>
  <si>
    <t>Création de tableaux</t>
  </si>
  <si>
    <t>Ref - 004</t>
  </si>
  <si>
    <t>Archivage numérique</t>
  </si>
  <si>
    <t>Total HT</t>
  </si>
  <si>
    <t>Ref - 005</t>
  </si>
  <si>
    <t>Aide au Recrutement</t>
  </si>
  <si>
    <t>Ref - 006</t>
  </si>
  <si>
    <t>CV</t>
  </si>
  <si>
    <t>Ref - 007</t>
  </si>
  <si>
    <t>Initiation à l'informatique</t>
  </si>
  <si>
    <t>Ref - 008</t>
  </si>
  <si>
    <t>Etudes de prestations</t>
  </si>
  <si>
    <t>Ref - 009</t>
  </si>
  <si>
    <t>Bases de données</t>
  </si>
  <si>
    <t>Ref - 010</t>
  </si>
  <si>
    <t>Lettre commerciale</t>
  </si>
  <si>
    <t>Ref - 011</t>
  </si>
  <si>
    <t>Documentation technique</t>
  </si>
  <si>
    <t>Ref - 012</t>
  </si>
  <si>
    <t>Création de documents d'entreprise</t>
  </si>
  <si>
    <t>Ref - 013</t>
  </si>
  <si>
    <t>Sites Internet</t>
  </si>
  <si>
    <t>Total :</t>
  </si>
  <si>
    <t>Ref - 014</t>
  </si>
  <si>
    <t>Présentations Powerpoint</t>
  </si>
  <si>
    <t>Ref - 015</t>
  </si>
  <si>
    <t>Organigramme</t>
  </si>
  <si>
    <t>Ref - 016</t>
  </si>
  <si>
    <t>Conception de cartes</t>
  </si>
  <si>
    <t>Réf</t>
  </si>
  <si>
    <t>Désignation</t>
  </si>
  <si>
    <t>PU HT</t>
  </si>
  <si>
    <t>Total</t>
  </si>
  <si>
    <t>Total brut</t>
  </si>
  <si>
    <t>Remise</t>
  </si>
  <si>
    <t>Taux de remise</t>
  </si>
  <si>
    <t>Net commercial</t>
  </si>
  <si>
    <t>TVA</t>
  </si>
  <si>
    <t>Taux de TVA</t>
  </si>
  <si>
    <t>Net àpayer</t>
  </si>
  <si>
    <t>PAP123</t>
  </si>
  <si>
    <t>Cahier à spirales</t>
  </si>
  <si>
    <t>PAP231</t>
  </si>
  <si>
    <t>Trousse</t>
  </si>
  <si>
    <t>Taux</t>
  </si>
  <si>
    <t>Vendeur</t>
  </si>
  <si>
    <t>Ventes</t>
  </si>
  <si>
    <t>Commission</t>
  </si>
  <si>
    <t>Bernard</t>
  </si>
  <si>
    <t>Henri</t>
  </si>
  <si>
    <t>Julien</t>
  </si>
  <si>
    <t>Ernest</t>
  </si>
  <si>
    <t>Fabien</t>
  </si>
  <si>
    <t>Totaux</t>
  </si>
  <si>
    <t>Étiquettes de lignes</t>
  </si>
  <si>
    <t>Total général</t>
  </si>
  <si>
    <t>Étiquettes de colonnes</t>
  </si>
  <si>
    <t>Somme de Montant Achat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</si>
</sst>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2"/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3" fillId="0" borderId="1" xfId="2" applyBorder="1"/>
    <xf numFmtId="0" fontId="3" fillId="0" borderId="1" xfId="2" applyBorder="1" applyAlignment="1">
      <alignment vertical="center"/>
    </xf>
    <xf numFmtId="44" fontId="0" fillId="0" borderId="1" xfId="3" applyFont="1" applyBorder="1" applyAlignment="1">
      <alignment horizontal="right" vertical="center"/>
    </xf>
    <xf numFmtId="0" fontId="3" fillId="0" borderId="1" xfId="2" applyFill="1" applyBorder="1"/>
    <xf numFmtId="44" fontId="0" fillId="0" borderId="1" xfId="3" applyFont="1" applyFill="1" applyBorder="1"/>
    <xf numFmtId="44" fontId="0" fillId="0" borderId="1" xfId="3" applyFont="1" applyBorder="1"/>
    <xf numFmtId="0" fontId="0" fillId="0" borderId="1" xfId="0" applyBorder="1"/>
    <xf numFmtId="9" fontId="0" fillId="0" borderId="0" xfId="0" applyNumberFormat="1"/>
    <xf numFmtId="0" fontId="0" fillId="0" borderId="0" xfId="4" applyNumberFormat="1" applyFont="1"/>
    <xf numFmtId="0" fontId="0" fillId="0" borderId="0" xfId="0" applyAlignment="1">
      <alignment horizontal="right"/>
    </xf>
    <xf numFmtId="164" fontId="0" fillId="0" borderId="1" xfId="0" applyNumberFormat="1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9" fontId="0" fillId="0" borderId="1" xfId="0" applyNumberFormat="1" applyBorder="1"/>
    <xf numFmtId="0" fontId="0" fillId="0" borderId="2" xfId="0" applyFont="1" applyBorder="1"/>
    <xf numFmtId="0" fontId="0" fillId="0" borderId="3" xfId="0" applyFont="1" applyBorder="1"/>
    <xf numFmtId="14" fontId="0" fillId="0" borderId="3" xfId="0" applyNumberFormat="1" applyFont="1" applyBorder="1"/>
    <xf numFmtId="164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/>
    <xf numFmtId="0" fontId="0" fillId="0" borderId="0" xfId="0" pivotButton="1"/>
    <xf numFmtId="0" fontId="6" fillId="3" borderId="6" xfId="0" applyFont="1" applyFill="1" applyBorder="1"/>
    <xf numFmtId="0" fontId="6" fillId="3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0" fontId="6" fillId="3" borderId="7" xfId="0" applyNumberFormat="1" applyFont="1" applyFill="1" applyBorder="1"/>
    <xf numFmtId="0" fontId="0" fillId="4" borderId="6" xfId="0" applyFont="1" applyFill="1" applyBorder="1"/>
    <xf numFmtId="0" fontId="0" fillId="4" borderId="5" xfId="0" applyFont="1" applyFill="1" applyBorder="1"/>
    <xf numFmtId="14" fontId="0" fillId="4" borderId="5" xfId="0" applyNumberFormat="1" applyFont="1" applyFill="1" applyBorder="1"/>
    <xf numFmtId="164" fontId="0" fillId="4" borderId="5" xfId="0" applyNumberFormat="1" applyFont="1" applyFill="1" applyBorder="1" applyAlignment="1">
      <alignment horizontal="center"/>
    </xf>
    <xf numFmtId="0" fontId="0" fillId="4" borderId="7" xfId="0" applyNumberFormat="1" applyFont="1" applyFill="1" applyBorder="1"/>
    <xf numFmtId="0" fontId="0" fillId="0" borderId="6" xfId="0" applyFont="1" applyBorder="1"/>
    <xf numFmtId="0" fontId="0" fillId="0" borderId="5" xfId="0" applyFont="1" applyBorder="1"/>
    <xf numFmtId="14" fontId="0" fillId="0" borderId="5" xfId="0" applyNumberFormat="1" applyFont="1" applyBorder="1"/>
    <xf numFmtId="164" fontId="0" fillId="0" borderId="5" xfId="0" applyNumberFormat="1" applyFont="1" applyBorder="1" applyAlignment="1">
      <alignment horizontal="center"/>
    </xf>
    <xf numFmtId="0" fontId="0" fillId="0" borderId="7" xfId="0" applyNumberFormat="1" applyFont="1" applyBorder="1"/>
    <xf numFmtId="164" fontId="0" fillId="0" borderId="1" xfId="0" applyNumberFormat="1" applyFill="1" applyBorder="1"/>
    <xf numFmtId="0" fontId="0" fillId="0" borderId="0" xfId="0" applyFill="1"/>
    <xf numFmtId="164" fontId="0" fillId="0" borderId="0" xfId="0" applyNumberFormat="1" applyFill="1"/>
  </cellXfs>
  <cellStyles count="5">
    <cellStyle name="Monétaire 2" xfId="3"/>
    <cellStyle name="Normal" xfId="0" builtinId="0"/>
    <cellStyle name="Normal 2" xfId="1"/>
    <cellStyle name="Normal 3" xfId="2"/>
    <cellStyle name="Pourcentage" xfId="4" builtinId="5"/>
  </cellStyles>
  <dxfs count="1"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 des villes d'Europe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Feuil2!$B$1</c:f>
              <c:strCache>
                <c:ptCount val="1"/>
                <c:pt idx="0">
                  <c:v>Population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644646634290002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4.6565779847259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0496073714333366E-3"/>
                  <c:y val="-5.2774550493560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Feuil2!$A$2:$A$12</c:f>
              <c:strCache>
                <c:ptCount val="11"/>
                <c:pt idx="0">
                  <c:v>Paris</c:v>
                </c:pt>
                <c:pt idx="1">
                  <c:v>Londres</c:v>
                </c:pt>
                <c:pt idx="2">
                  <c:v>Madrid</c:v>
                </c:pt>
                <c:pt idx="3">
                  <c:v>Berlin</c:v>
                </c:pt>
                <c:pt idx="4">
                  <c:v>Barcelone</c:v>
                </c:pt>
                <c:pt idx="5">
                  <c:v>Milan</c:v>
                </c:pt>
                <c:pt idx="6">
                  <c:v>Athènes</c:v>
                </c:pt>
                <c:pt idx="7">
                  <c:v>Rome</c:v>
                </c:pt>
                <c:pt idx="8">
                  <c:v>Naples</c:v>
                </c:pt>
                <c:pt idx="9">
                  <c:v>Hambourg</c:v>
                </c:pt>
                <c:pt idx="10">
                  <c:v>Lisbonne</c:v>
                </c:pt>
              </c:strCache>
            </c:strRef>
          </c:cat>
          <c:val>
            <c:numRef>
              <c:f>Feuil2!$B$2:$B$12</c:f>
              <c:numCache>
                <c:formatCode>General</c:formatCode>
                <c:ptCount val="11"/>
                <c:pt idx="0">
                  <c:v>10848844</c:v>
                </c:pt>
                <c:pt idx="1">
                  <c:v>10799831</c:v>
                </c:pt>
                <c:pt idx="2">
                  <c:v>5422902</c:v>
                </c:pt>
                <c:pt idx="3">
                  <c:v>4934675</c:v>
                </c:pt>
                <c:pt idx="4">
                  <c:v>3985204</c:v>
                </c:pt>
                <c:pt idx="5">
                  <c:v>3865699</c:v>
                </c:pt>
                <c:pt idx="6">
                  <c:v>3852756</c:v>
                </c:pt>
                <c:pt idx="7">
                  <c:v>3636135</c:v>
                </c:pt>
                <c:pt idx="8">
                  <c:v>3492896</c:v>
                </c:pt>
                <c:pt idx="9">
                  <c:v>3077374</c:v>
                </c:pt>
                <c:pt idx="10">
                  <c:v>545733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870464"/>
        <c:axId val="115430912"/>
      </c:barChart>
      <c:catAx>
        <c:axId val="10787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Villes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5430912"/>
        <c:crosses val="autoZero"/>
        <c:auto val="1"/>
        <c:lblAlgn val="ctr"/>
        <c:lblOffset val="100"/>
        <c:noMultiLvlLbl val="0"/>
      </c:catAx>
      <c:valAx>
        <c:axId val="115430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Nombre d'habitants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870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271461</xdr:colOff>
      <xdr:row>1</xdr:row>
      <xdr:rowOff>152400</xdr:rowOff>
    </xdr:from>
    <xdr:to>
      <xdr:col>8</xdr:col>
      <xdr:colOff>285749</xdr:colOff>
      <xdr:row>23</xdr:row>
      <xdr:rowOff>52387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361950</xdr:rowOff>
    </xdr:from>
    <xdr:to>
      <xdr:col>2</xdr:col>
      <xdr:colOff>9525</xdr:colOff>
      <xdr:row>8</xdr:row>
      <xdr:rowOff>9525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80975" y="1085850"/>
          <a:ext cx="2628900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fr-FR" sz="1000" b="1">
              <a:effectLst/>
              <a:latin typeface="Arial"/>
              <a:ea typeface="Times New Roman"/>
              <a:cs typeface="Times New Roman"/>
            </a:rPr>
            <a:t>Dispensé d’immatriculation au registre du commerce et des sociétés (RCS) et au répertoire des métiers (RM)</a:t>
          </a:r>
          <a:endParaRPr lang="fr-FR" sz="1200">
            <a:effectLst/>
            <a:latin typeface="Arial"/>
            <a:ea typeface="Times New Roman"/>
            <a:cs typeface="Times New Roman"/>
          </a:endParaRPr>
        </a:p>
        <a:p>
          <a:pPr algn="just">
            <a:spcAft>
              <a:spcPts val="0"/>
            </a:spcAft>
          </a:pPr>
          <a:r>
            <a:rPr lang="fr-FR" sz="1200">
              <a:effectLst/>
              <a:latin typeface="Arial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200025</xdr:colOff>
      <xdr:row>19</xdr:row>
      <xdr:rowOff>133350</xdr:rowOff>
    </xdr:from>
    <xdr:to>
      <xdr:col>1</xdr:col>
      <xdr:colOff>1876425</xdr:colOff>
      <xdr:row>21</xdr:row>
      <xdr:rowOff>6985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00025" y="3781425"/>
          <a:ext cx="2514600" cy="23558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fr-FR" sz="1000">
              <a:effectLst/>
              <a:latin typeface="Arial"/>
              <a:ea typeface="Times New Roman"/>
              <a:cs typeface="Times New Roman"/>
            </a:rPr>
            <a:t>TVA non applicable, art. 293 B du CGI</a:t>
          </a:r>
          <a:endParaRPr lang="fr-FR" sz="120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ndhi" refreshedDate="43972.637894907406" createdVersion="4" refreshedVersion="4" minRefreshableVersion="3" recordCount="50">
  <cacheSource type="worksheet">
    <worksheetSource ref="A1:G51" sheet="Feuille5"/>
  </cacheSource>
  <cacheFields count="7">
    <cacheField name="Nom" numFmtId="0">
      <sharedItems/>
    </cacheField>
    <cacheField name="Prénom" numFmtId="0">
      <sharedItems/>
    </cacheField>
    <cacheField name="Genre" numFmtId="0">
      <sharedItems/>
    </cacheField>
    <cacheField name="Magasin" numFmtId="0">
      <sharedItems count="6">
        <s v="Nice"/>
        <s v="Lyon"/>
        <s v="Bordeaux"/>
        <s v="Paris"/>
        <s v="Nantes"/>
        <s v="Lille"/>
      </sharedItems>
    </cacheField>
    <cacheField name="Date Achat" numFmtId="14">
      <sharedItems containsSemiMixedTypes="0" containsNonDate="0" containsDate="1" containsString="0" minDate="2013-01-17T00:00:00" maxDate="2015-01-18T00:00:00"/>
    </cacheField>
    <cacheField name="Montant Achat" numFmtId="164">
      <sharedItems containsSemiMixedTypes="0" containsString="0" containsNumber="1" minValue="35.4" maxValue="131.04"/>
    </cacheField>
    <cacheField name="Année" numFmtId="0">
      <sharedItems containsSemiMixedTypes="0" containsString="0" containsNumber="1" containsInteger="1" minValue="2013" maxValue="2015" count="3">
        <n v="2014"/>
        <n v="2013"/>
        <n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s v="Amiot"/>
    <s v="Zoe "/>
    <s v="F"/>
    <x v="0"/>
    <d v="2014-07-01T00:00:00"/>
    <n v="113.34"/>
    <x v="0"/>
  </r>
  <r>
    <s v="Amiot"/>
    <s v="Zoe "/>
    <s v="F"/>
    <x v="1"/>
    <d v="2014-08-29T00:00:00"/>
    <n v="97.79"/>
    <x v="0"/>
  </r>
  <r>
    <s v="Amiot"/>
    <s v="Zoe "/>
    <s v="F"/>
    <x v="0"/>
    <d v="2013-11-14T00:00:00"/>
    <n v="84.4"/>
    <x v="1"/>
  </r>
  <r>
    <s v="Bellier"/>
    <s v="Yasmine "/>
    <s v="F"/>
    <x v="2"/>
    <d v="2013-05-06T00:00:00"/>
    <n v="91.28"/>
    <x v="1"/>
  </r>
  <r>
    <s v="Bellier"/>
    <s v="Yasmine "/>
    <s v="F"/>
    <x v="2"/>
    <d v="2014-08-21T00:00:00"/>
    <n v="129.13"/>
    <x v="0"/>
  </r>
  <r>
    <s v="Bellier"/>
    <s v="Yasmine "/>
    <s v="F"/>
    <x v="0"/>
    <d v="2014-06-26T00:00:00"/>
    <n v="58.01"/>
    <x v="0"/>
  </r>
  <r>
    <s v="Bernier"/>
    <s v="Loane "/>
    <s v="F"/>
    <x v="1"/>
    <d v="2013-05-23T00:00:00"/>
    <n v="131.04"/>
    <x v="1"/>
  </r>
  <r>
    <s v="Bernier"/>
    <s v="Loane "/>
    <s v="F"/>
    <x v="1"/>
    <d v="2014-01-29T00:00:00"/>
    <n v="69.44"/>
    <x v="0"/>
  </r>
  <r>
    <s v="Bernier"/>
    <s v="Loane "/>
    <s v="F"/>
    <x v="3"/>
    <d v="2014-02-24T00:00:00"/>
    <n v="69.11"/>
    <x v="0"/>
  </r>
  <r>
    <s v="Bert"/>
    <s v="René "/>
    <s v="M"/>
    <x v="1"/>
    <d v="2014-03-09T00:00:00"/>
    <n v="127.23"/>
    <x v="0"/>
  </r>
  <r>
    <s v="Bert"/>
    <s v="René "/>
    <s v="M"/>
    <x v="0"/>
    <d v="2013-10-22T00:00:00"/>
    <n v="100.49"/>
    <x v="1"/>
  </r>
  <r>
    <s v="Bert"/>
    <s v="René "/>
    <s v="M"/>
    <x v="1"/>
    <d v="2013-05-03T00:00:00"/>
    <n v="36.159999999999997"/>
    <x v="1"/>
  </r>
  <r>
    <s v="Bert"/>
    <s v="René "/>
    <s v="M"/>
    <x v="1"/>
    <d v="2014-08-25T00:00:00"/>
    <n v="100.24"/>
    <x v="0"/>
  </r>
  <r>
    <s v="Bert"/>
    <s v="René "/>
    <s v="M"/>
    <x v="1"/>
    <d v="2014-08-25T00:00:00"/>
    <n v="104.85"/>
    <x v="0"/>
  </r>
  <r>
    <s v="Bigot"/>
    <s v="Valentine "/>
    <s v="F"/>
    <x v="3"/>
    <d v="2014-08-17T00:00:00"/>
    <n v="47.22"/>
    <x v="0"/>
  </r>
  <r>
    <s v="Bigot"/>
    <s v="Valentine "/>
    <s v="F"/>
    <x v="3"/>
    <d v="2014-07-01T00:00:00"/>
    <n v="104.81"/>
    <x v="0"/>
  </r>
  <r>
    <s v="Bigot"/>
    <s v="Valentine "/>
    <s v="F"/>
    <x v="3"/>
    <d v="2013-06-11T00:00:00"/>
    <n v="79.599999999999994"/>
    <x v="1"/>
  </r>
  <r>
    <s v="Blanc"/>
    <s v="Laurine "/>
    <s v="F"/>
    <x v="1"/>
    <d v="2013-01-17T00:00:00"/>
    <n v="57.86"/>
    <x v="1"/>
  </r>
  <r>
    <s v="Blanc"/>
    <s v="Laurine "/>
    <s v="F"/>
    <x v="2"/>
    <d v="2014-01-29T00:00:00"/>
    <n v="127.21"/>
    <x v="0"/>
  </r>
  <r>
    <s v="Blanc"/>
    <s v="Laurine "/>
    <s v="F"/>
    <x v="1"/>
    <d v="2013-11-11T00:00:00"/>
    <n v="99.64"/>
    <x v="1"/>
  </r>
  <r>
    <s v="Blanc"/>
    <s v="Laurine "/>
    <s v="F"/>
    <x v="1"/>
    <d v="2013-02-18T00:00:00"/>
    <n v="75.05"/>
    <x v="1"/>
  </r>
  <r>
    <s v="Bouchet"/>
    <s v="Margaux "/>
    <s v="F"/>
    <x v="2"/>
    <d v="2013-10-31T00:00:00"/>
    <n v="41.09"/>
    <x v="1"/>
  </r>
  <r>
    <s v="Bouchet"/>
    <s v="Margaux "/>
    <s v="F"/>
    <x v="0"/>
    <d v="2013-07-23T00:00:00"/>
    <n v="129.05000000000001"/>
    <x v="1"/>
  </r>
  <r>
    <s v="Bouchet"/>
    <s v="Margaux "/>
    <s v="F"/>
    <x v="2"/>
    <d v="2014-10-07T00:00:00"/>
    <n v="74.63"/>
    <x v="0"/>
  </r>
  <r>
    <s v="Bouchet"/>
    <s v="Margaux "/>
    <s v="F"/>
    <x v="2"/>
    <d v="2013-05-09T00:00:00"/>
    <n v="48.34"/>
    <x v="1"/>
  </r>
  <r>
    <s v="Boue"/>
    <s v="Emma "/>
    <s v="F"/>
    <x v="4"/>
    <d v="2013-07-03T00:00:00"/>
    <n v="49.69"/>
    <x v="1"/>
  </r>
  <r>
    <s v="Boue"/>
    <s v="Emma "/>
    <s v="F"/>
    <x v="4"/>
    <d v="2013-08-05T00:00:00"/>
    <n v="112.01"/>
    <x v="1"/>
  </r>
  <r>
    <s v="Boue"/>
    <s v="Emma "/>
    <s v="F"/>
    <x v="4"/>
    <d v="2013-07-14T00:00:00"/>
    <n v="68.819999999999993"/>
    <x v="1"/>
  </r>
  <r>
    <s v="Bouillet"/>
    <s v="Julien "/>
    <s v="M"/>
    <x v="0"/>
    <d v="2013-04-22T00:00:00"/>
    <n v="47.24"/>
    <x v="1"/>
  </r>
  <r>
    <s v="Bouillet"/>
    <s v="Julien "/>
    <s v="M"/>
    <x v="0"/>
    <d v="2014-04-25T00:00:00"/>
    <n v="59.45"/>
    <x v="0"/>
  </r>
  <r>
    <s v="Bouillet"/>
    <s v="Julien "/>
    <s v="M"/>
    <x v="2"/>
    <d v="2014-10-06T00:00:00"/>
    <n v="60.71"/>
    <x v="0"/>
  </r>
  <r>
    <s v="Bouillet"/>
    <s v="Julien "/>
    <s v="M"/>
    <x v="0"/>
    <d v="2013-12-20T00:00:00"/>
    <n v="86.36"/>
    <x v="1"/>
  </r>
  <r>
    <s v="Bouillet"/>
    <s v="Julien "/>
    <s v="M"/>
    <x v="0"/>
    <d v="2014-08-23T00:00:00"/>
    <n v="93.43"/>
    <x v="0"/>
  </r>
  <r>
    <s v="Bouillet"/>
    <s v="Julien "/>
    <s v="M"/>
    <x v="2"/>
    <d v="2013-03-27T00:00:00"/>
    <n v="35.4"/>
    <x v="1"/>
  </r>
  <r>
    <s v="Bouillon"/>
    <s v="Clément "/>
    <s v="M"/>
    <x v="2"/>
    <d v="2014-07-15T00:00:00"/>
    <n v="108.75"/>
    <x v="0"/>
  </r>
  <r>
    <s v="Bouillon"/>
    <s v="Clément "/>
    <s v="M"/>
    <x v="2"/>
    <d v="2013-07-08T00:00:00"/>
    <n v="125.5"/>
    <x v="1"/>
  </r>
  <r>
    <s v="Bouillon"/>
    <s v="Clément "/>
    <s v="M"/>
    <x v="1"/>
    <d v="2013-07-15T00:00:00"/>
    <n v="43.88"/>
    <x v="1"/>
  </r>
  <r>
    <s v="Bouillon"/>
    <s v="Clément "/>
    <s v="M"/>
    <x v="2"/>
    <d v="2013-10-05T00:00:00"/>
    <n v="89.09"/>
    <x v="1"/>
  </r>
  <r>
    <s v="Bouillon"/>
    <s v="Clément "/>
    <s v="M"/>
    <x v="2"/>
    <d v="2014-09-25T00:00:00"/>
    <n v="85.18"/>
    <x v="0"/>
  </r>
  <r>
    <s v="Boulard"/>
    <s v="Roger "/>
    <s v="M"/>
    <x v="1"/>
    <d v="2013-06-20T00:00:00"/>
    <n v="65.319999999999993"/>
    <x v="1"/>
  </r>
  <r>
    <s v="Boulard"/>
    <s v="Roger "/>
    <s v="M"/>
    <x v="1"/>
    <d v="2014-03-03T00:00:00"/>
    <n v="118.29"/>
    <x v="0"/>
  </r>
  <r>
    <s v="Boulard"/>
    <s v="Roger "/>
    <s v="M"/>
    <x v="3"/>
    <d v="2014-06-04T00:00:00"/>
    <n v="124.68"/>
    <x v="0"/>
  </r>
  <r>
    <s v="Bruneau"/>
    <s v="Jeanne "/>
    <s v="F"/>
    <x v="1"/>
    <d v="2013-04-29T00:00:00"/>
    <n v="63.99"/>
    <x v="1"/>
  </r>
  <r>
    <s v="Bruneau"/>
    <s v="Jeanne "/>
    <s v="F"/>
    <x v="1"/>
    <d v="2013-08-31T00:00:00"/>
    <n v="100.52"/>
    <x v="1"/>
  </r>
  <r>
    <s v="Bruneau"/>
    <s v="Jeanne "/>
    <s v="F"/>
    <x v="1"/>
    <d v="2014-03-08T00:00:00"/>
    <n v="45.45"/>
    <x v="0"/>
  </r>
  <r>
    <s v="Carvalho"/>
    <s v="Manon "/>
    <s v="F"/>
    <x v="5"/>
    <d v="2013-03-13T00:00:00"/>
    <n v="46.51"/>
    <x v="1"/>
  </r>
  <r>
    <s v="Carvalho"/>
    <s v="Manon "/>
    <s v="F"/>
    <x v="3"/>
    <d v="2014-07-30T00:00:00"/>
    <n v="119.34"/>
    <x v="0"/>
  </r>
  <r>
    <s v="Carvalho"/>
    <s v="Manon "/>
    <s v="F"/>
    <x v="5"/>
    <d v="2013-08-07T00:00:00"/>
    <n v="105.09"/>
    <x v="1"/>
  </r>
  <r>
    <s v="Chabaud"/>
    <s v="Louis "/>
    <s v="M"/>
    <x v="5"/>
    <d v="2014-04-24T00:00:00"/>
    <n v="62.72"/>
    <x v="0"/>
  </r>
  <r>
    <s v="Bernier"/>
    <s v="Loane "/>
    <s v="F"/>
    <x v="3"/>
    <d v="2015-01-17T00:00:00"/>
    <n v="9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E11" firstHeaderRow="1" firstDataRow="2" firstDataCol="1"/>
  <pivotFields count="7">
    <pivotField showAll="0"/>
    <pivotField showAll="0"/>
    <pivotField showAll="0"/>
    <pivotField axis="axisRow" showAll="0">
      <items count="7">
        <item x="2"/>
        <item x="5"/>
        <item x="1"/>
        <item x="4"/>
        <item x="0"/>
        <item x="3"/>
        <item t="default"/>
      </items>
    </pivotField>
    <pivotField numFmtId="14" showAll="0"/>
    <pivotField dataField="1" numFmtId="164" showAll="0"/>
    <pivotField axis="axisCol" showAll="0">
      <items count="4">
        <item x="1"/>
        <item x="0"/>
        <item x="2"/>
        <item t="default"/>
      </items>
    </pivotField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omme de Montant Achat" fld="5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zoomScaleNormal="100" workbookViewId="0"/>
  </sheetViews>
  <sheetFormatPr baseColWidth="10" defaultRowHeight="15" x14ac:dyDescent="0.25"/>
  <cols>
    <col min="3" max="3" width="23" customWidth="1"/>
    <col min="5" max="5" width="15.140625" customWidth="1"/>
  </cols>
  <sheetData>
    <row r="2" spans="2:8" x14ac:dyDescent="0.25">
      <c r="B2" s="17" t="s">
        <v>98</v>
      </c>
      <c r="C2" s="17" t="s">
        <v>99</v>
      </c>
      <c r="D2" s="17" t="s">
        <v>55</v>
      </c>
      <c r="E2" s="17" t="s">
        <v>100</v>
      </c>
      <c r="F2" s="17" t="s">
        <v>101</v>
      </c>
    </row>
    <row r="3" spans="2:8" x14ac:dyDescent="0.25">
      <c r="B3" s="17" t="s">
        <v>109</v>
      </c>
      <c r="C3" s="17" t="s">
        <v>110</v>
      </c>
      <c r="D3" s="17">
        <v>5</v>
      </c>
      <c r="E3" s="21">
        <v>3.5</v>
      </c>
      <c r="F3" s="45">
        <f>D3*E3</f>
        <v>17.5</v>
      </c>
      <c r="G3" s="46"/>
    </row>
    <row r="4" spans="2:8" x14ac:dyDescent="0.25">
      <c r="B4" s="17" t="s">
        <v>111</v>
      </c>
      <c r="C4" s="17" t="s">
        <v>112</v>
      </c>
      <c r="D4" s="17">
        <v>8</v>
      </c>
      <c r="E4" s="21">
        <v>5</v>
      </c>
      <c r="F4" s="45">
        <f t="shared" ref="F4:F10" si="0">D4*E4</f>
        <v>40</v>
      </c>
      <c r="G4" s="46"/>
    </row>
    <row r="5" spans="2:8" x14ac:dyDescent="0.25">
      <c r="B5" s="17"/>
      <c r="C5" s="17"/>
      <c r="D5" s="17"/>
      <c r="E5" s="21"/>
      <c r="F5" s="45">
        <f t="shared" si="0"/>
        <v>0</v>
      </c>
      <c r="G5" s="46"/>
    </row>
    <row r="6" spans="2:8" x14ac:dyDescent="0.25">
      <c r="B6" s="17"/>
      <c r="C6" s="17"/>
      <c r="D6" s="17"/>
      <c r="E6" s="21"/>
      <c r="F6" s="45">
        <f t="shared" si="0"/>
        <v>0</v>
      </c>
      <c r="G6" s="46"/>
    </row>
    <row r="7" spans="2:8" x14ac:dyDescent="0.25">
      <c r="B7" s="17"/>
      <c r="C7" s="17"/>
      <c r="D7" s="17"/>
      <c r="E7" s="21"/>
      <c r="F7" s="45">
        <f t="shared" si="0"/>
        <v>0</v>
      </c>
      <c r="G7" s="46"/>
    </row>
    <row r="8" spans="2:8" x14ac:dyDescent="0.25">
      <c r="B8" s="17"/>
      <c r="C8" s="17"/>
      <c r="D8" s="17"/>
      <c r="E8" s="21"/>
      <c r="F8" s="45">
        <f t="shared" si="0"/>
        <v>0</v>
      </c>
      <c r="G8" s="46"/>
    </row>
    <row r="9" spans="2:8" x14ac:dyDescent="0.25">
      <c r="B9" s="17"/>
      <c r="C9" s="17"/>
      <c r="D9" s="17"/>
      <c r="E9" s="21"/>
      <c r="F9" s="45">
        <f t="shared" si="0"/>
        <v>0</v>
      </c>
      <c r="G9" s="46"/>
    </row>
    <row r="10" spans="2:8" x14ac:dyDescent="0.25">
      <c r="B10" s="17"/>
      <c r="C10" s="17"/>
      <c r="D10" s="17"/>
      <c r="E10" s="21"/>
      <c r="F10" s="45">
        <f t="shared" si="0"/>
        <v>0</v>
      </c>
      <c r="G10" s="46"/>
    </row>
    <row r="11" spans="2:8" x14ac:dyDescent="0.25">
      <c r="E11" s="20" t="s">
        <v>102</v>
      </c>
      <c r="F11" s="45">
        <f>SUM(F3:F10)</f>
        <v>57.5</v>
      </c>
      <c r="G11" s="46"/>
    </row>
    <row r="12" spans="2:8" x14ac:dyDescent="0.25">
      <c r="C12" s="20" t="s">
        <v>104</v>
      </c>
      <c r="D12" s="18">
        <v>0.05</v>
      </c>
      <c r="E12" s="20" t="s">
        <v>103</v>
      </c>
      <c r="F12" s="45">
        <f>F11*D12</f>
        <v>2.875</v>
      </c>
      <c r="G12" s="46"/>
      <c r="H12" s="19"/>
    </row>
    <row r="13" spans="2:8" x14ac:dyDescent="0.25">
      <c r="E13" s="20" t="s">
        <v>105</v>
      </c>
      <c r="F13" s="45">
        <f>F11-F12</f>
        <v>54.625</v>
      </c>
      <c r="G13" s="46"/>
    </row>
    <row r="14" spans="2:8" x14ac:dyDescent="0.25">
      <c r="C14" s="20" t="s">
        <v>107</v>
      </c>
      <c r="D14" s="18">
        <v>0.2</v>
      </c>
      <c r="E14" s="20" t="s">
        <v>106</v>
      </c>
      <c r="F14" s="45">
        <f>F13*D14</f>
        <v>10.925000000000001</v>
      </c>
      <c r="G14" s="46"/>
    </row>
    <row r="15" spans="2:8" x14ac:dyDescent="0.25">
      <c r="E15" s="20" t="s">
        <v>108</v>
      </c>
      <c r="F15" s="45">
        <f>SUM(F13:F14)</f>
        <v>65.55</v>
      </c>
      <c r="G15" s="47">
        <f>F13+F14</f>
        <v>65.55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/>
  </sheetViews>
  <sheetFormatPr baseColWidth="10" defaultRowHeight="15" x14ac:dyDescent="0.25"/>
  <cols>
    <col min="2" max="2" width="13.85546875" bestFit="1" customWidth="1"/>
  </cols>
  <sheetData>
    <row r="1" spans="1:14" ht="15" customHeight="1" x14ac:dyDescent="0.25">
      <c r="A1" s="6" t="s">
        <v>53</v>
      </c>
      <c r="B1" s="7" t="s">
        <v>43</v>
      </c>
    </row>
    <row r="2" spans="1:14" x14ac:dyDescent="0.25">
      <c r="A2" t="s">
        <v>17</v>
      </c>
      <c r="B2" s="5">
        <v>10848844</v>
      </c>
      <c r="C2" s="4"/>
      <c r="D2" s="3"/>
    </row>
    <row r="3" spans="1:14" x14ac:dyDescent="0.25">
      <c r="A3" t="s">
        <v>44</v>
      </c>
      <c r="B3" s="5">
        <v>10799831</v>
      </c>
      <c r="C3" s="4"/>
      <c r="D3" s="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t="s">
        <v>45</v>
      </c>
      <c r="B4" s="5">
        <v>5422902</v>
      </c>
      <c r="C4" s="4"/>
    </row>
    <row r="5" spans="1:14" x14ac:dyDescent="0.25">
      <c r="A5" t="s">
        <v>46</v>
      </c>
      <c r="B5" s="5">
        <v>4934675</v>
      </c>
      <c r="C5" s="4"/>
    </row>
    <row r="6" spans="1:14" x14ac:dyDescent="0.25">
      <c r="A6" t="s">
        <v>47</v>
      </c>
      <c r="B6" s="5">
        <v>3985204</v>
      </c>
      <c r="C6" s="4"/>
    </row>
    <row r="7" spans="1:14" x14ac:dyDescent="0.25">
      <c r="A7" t="s">
        <v>48</v>
      </c>
      <c r="B7" s="5">
        <v>3865699</v>
      </c>
      <c r="C7" s="4"/>
    </row>
    <row r="8" spans="1:14" x14ac:dyDescent="0.25">
      <c r="A8" t="s">
        <v>49</v>
      </c>
      <c r="B8" s="5">
        <v>3852756</v>
      </c>
      <c r="C8" s="4"/>
    </row>
    <row r="9" spans="1:14" x14ac:dyDescent="0.25">
      <c r="A9" t="s">
        <v>50</v>
      </c>
      <c r="B9" s="5">
        <v>3636135</v>
      </c>
      <c r="C9" s="4"/>
    </row>
    <row r="10" spans="1:14" x14ac:dyDescent="0.25">
      <c r="A10" t="s">
        <v>51</v>
      </c>
      <c r="B10" s="5">
        <v>3492896</v>
      </c>
      <c r="C10" s="4"/>
    </row>
    <row r="11" spans="1:14" x14ac:dyDescent="0.25">
      <c r="A11" t="s">
        <v>52</v>
      </c>
      <c r="B11" s="5">
        <v>3077374</v>
      </c>
      <c r="C11" s="4"/>
    </row>
    <row r="12" spans="1:14" x14ac:dyDescent="0.25">
      <c r="A12" t="s">
        <v>54</v>
      </c>
      <c r="B12">
        <v>545733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1"/>
  <sheetViews>
    <sheetView zoomScaleNormal="100" workbookViewId="0"/>
  </sheetViews>
  <sheetFormatPr baseColWidth="10" defaultRowHeight="15" x14ac:dyDescent="0.25"/>
  <sheetData>
    <row r="3" spans="2:6" x14ac:dyDescent="0.25">
      <c r="C3" s="17" t="s">
        <v>113</v>
      </c>
      <c r="D3" s="24">
        <v>0.04</v>
      </c>
      <c r="E3" s="19"/>
    </row>
    <row r="5" spans="2:6" ht="28.5" customHeight="1" x14ac:dyDescent="0.25">
      <c r="B5" s="23" t="s">
        <v>114</v>
      </c>
      <c r="C5" s="23" t="s">
        <v>115</v>
      </c>
      <c r="D5" s="23" t="s">
        <v>116</v>
      </c>
    </row>
    <row r="6" spans="2:6" x14ac:dyDescent="0.25">
      <c r="B6" s="17" t="s">
        <v>117</v>
      </c>
      <c r="C6" s="21">
        <v>50000</v>
      </c>
      <c r="D6" s="21">
        <f>C6*$D$3</f>
        <v>2000</v>
      </c>
      <c r="E6" s="22">
        <f>C6*D3</f>
        <v>2000</v>
      </c>
      <c r="F6" s="22">
        <f>C6*Taux</f>
        <v>2000</v>
      </c>
    </row>
    <row r="7" spans="2:6" x14ac:dyDescent="0.25">
      <c r="B7" s="17" t="s">
        <v>118</v>
      </c>
      <c r="C7" s="21">
        <v>45000</v>
      </c>
      <c r="D7" s="21">
        <f t="shared" ref="D7:D10" si="0">C7*$D$3</f>
        <v>1800</v>
      </c>
      <c r="E7" s="22">
        <f>C7*D3</f>
        <v>1800</v>
      </c>
      <c r="F7" s="22">
        <f>C7*Taux</f>
        <v>1800</v>
      </c>
    </row>
    <row r="8" spans="2:6" x14ac:dyDescent="0.25">
      <c r="B8" s="17" t="s">
        <v>119</v>
      </c>
      <c r="C8" s="21">
        <v>60000</v>
      </c>
      <c r="D8" s="21">
        <f t="shared" si="0"/>
        <v>2400</v>
      </c>
      <c r="E8" s="22">
        <f>C8*D3</f>
        <v>2400</v>
      </c>
      <c r="F8" s="22">
        <f>C8*Taux</f>
        <v>2400</v>
      </c>
    </row>
    <row r="9" spans="2:6" x14ac:dyDescent="0.25">
      <c r="B9" s="17" t="s">
        <v>120</v>
      </c>
      <c r="C9" s="21">
        <v>54000</v>
      </c>
      <c r="D9" s="21">
        <f t="shared" si="0"/>
        <v>2160</v>
      </c>
      <c r="E9" s="22">
        <f>C9*D3</f>
        <v>2160</v>
      </c>
      <c r="F9" s="22">
        <f>C9*Taux</f>
        <v>2160</v>
      </c>
    </row>
    <row r="10" spans="2:6" x14ac:dyDescent="0.25">
      <c r="B10" s="17" t="s">
        <v>121</v>
      </c>
      <c r="C10" s="21">
        <v>65999</v>
      </c>
      <c r="D10" s="21">
        <f t="shared" si="0"/>
        <v>2639.96</v>
      </c>
      <c r="E10" s="22">
        <f>C10*D3</f>
        <v>2639.96</v>
      </c>
      <c r="F10" s="22">
        <f>C10*Taux</f>
        <v>2639.96</v>
      </c>
    </row>
    <row r="11" spans="2:6" x14ac:dyDescent="0.25">
      <c r="B11" s="17" t="s">
        <v>122</v>
      </c>
      <c r="C11" s="21">
        <f>SUM(C6:C10)</f>
        <v>274999</v>
      </c>
      <c r="D11" s="21">
        <f>SUM(D6:D10)</f>
        <v>10999.96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/>
  </sheetViews>
  <sheetFormatPr baseColWidth="10" defaultRowHeight="14.25" x14ac:dyDescent="0.2"/>
  <cols>
    <col min="1" max="1" width="11.42578125" style="8"/>
    <col min="2" max="2" width="29.42578125" style="8" bestFit="1" customWidth="1"/>
    <col min="3" max="3" width="9.5703125" style="8" bestFit="1" customWidth="1"/>
    <col min="4" max="4" width="16.42578125" style="8" bestFit="1" customWidth="1"/>
    <col min="5" max="5" width="9.5703125" style="8" bestFit="1" customWidth="1"/>
    <col min="6" max="7" width="11.42578125" style="8"/>
    <col min="8" max="8" width="34.5703125" style="8" bestFit="1" customWidth="1"/>
    <col min="9" max="9" width="16.42578125" style="8" bestFit="1" customWidth="1"/>
    <col min="10" max="16384" width="11.42578125" style="8"/>
  </cols>
  <sheetData>
    <row r="1" spans="1:9" x14ac:dyDescent="0.2">
      <c r="A1" s="8" t="s">
        <v>56</v>
      </c>
    </row>
    <row r="2" spans="1:9" x14ac:dyDescent="0.2">
      <c r="A2" s="8" t="s">
        <v>57</v>
      </c>
    </row>
    <row r="3" spans="1:9" x14ac:dyDescent="0.2">
      <c r="A3" s="8" t="s">
        <v>58</v>
      </c>
    </row>
    <row r="4" spans="1:9" x14ac:dyDescent="0.2">
      <c r="A4" s="8" t="s">
        <v>59</v>
      </c>
    </row>
    <row r="5" spans="1:9" ht="29.25" customHeight="1" x14ac:dyDescent="0.2"/>
    <row r="7" spans="1:9" ht="15" x14ac:dyDescent="0.2">
      <c r="G7" s="9" t="s">
        <v>60</v>
      </c>
      <c r="H7" s="10" t="s">
        <v>61</v>
      </c>
      <c r="I7" s="10" t="s">
        <v>62</v>
      </c>
    </row>
    <row r="8" spans="1:9" ht="15" x14ac:dyDescent="0.2">
      <c r="G8" s="11" t="s">
        <v>63</v>
      </c>
      <c r="H8" s="12" t="s">
        <v>64</v>
      </c>
      <c r="I8" s="13">
        <v>4.5</v>
      </c>
    </row>
    <row r="9" spans="1:9" ht="15" x14ac:dyDescent="0.2">
      <c r="G9" s="11" t="s">
        <v>65</v>
      </c>
      <c r="H9" s="12" t="s">
        <v>66</v>
      </c>
      <c r="I9" s="13">
        <v>2.5</v>
      </c>
    </row>
    <row r="10" spans="1:9" ht="15" x14ac:dyDescent="0.2">
      <c r="B10" s="8" t="s">
        <v>67</v>
      </c>
      <c r="G10" s="11" t="s">
        <v>68</v>
      </c>
      <c r="H10" s="12" t="s">
        <v>69</v>
      </c>
      <c r="I10" s="13">
        <v>15</v>
      </c>
    </row>
    <row r="11" spans="1:9" ht="15" x14ac:dyDescent="0.2">
      <c r="G11" s="11" t="s">
        <v>70</v>
      </c>
      <c r="H11" s="12" t="s">
        <v>71</v>
      </c>
      <c r="I11" s="13">
        <v>0.25</v>
      </c>
    </row>
    <row r="12" spans="1:9" ht="15" x14ac:dyDescent="0.2">
      <c r="A12" s="10" t="s">
        <v>60</v>
      </c>
      <c r="B12" s="10" t="s">
        <v>61</v>
      </c>
      <c r="C12" s="10" t="s">
        <v>55</v>
      </c>
      <c r="D12" s="10" t="s">
        <v>62</v>
      </c>
      <c r="E12" s="10" t="s">
        <v>72</v>
      </c>
      <c r="G12" s="11" t="s">
        <v>73</v>
      </c>
      <c r="H12" s="12" t="s">
        <v>74</v>
      </c>
      <c r="I12" s="13">
        <v>250</v>
      </c>
    </row>
    <row r="13" spans="1:9" ht="15" x14ac:dyDescent="0.25">
      <c r="A13" s="11" t="s">
        <v>73</v>
      </c>
      <c r="B13" s="14" t="str">
        <f>IF(A13="","",VLOOKUP(A13,$G$7:$I$23,2,FALSE))</f>
        <v>Aide au Recrutement</v>
      </c>
      <c r="C13" s="14"/>
      <c r="D13" s="15">
        <f>VLOOKUP(A13,$G$7:$I$23,3,FALSE)</f>
        <v>250</v>
      </c>
      <c r="E13" s="16">
        <f>C13*D13</f>
        <v>0</v>
      </c>
      <c r="G13" s="11" t="s">
        <v>75</v>
      </c>
      <c r="H13" s="12" t="s">
        <v>76</v>
      </c>
      <c r="I13" s="13">
        <v>15</v>
      </c>
    </row>
    <row r="14" spans="1:9" ht="15" x14ac:dyDescent="0.25">
      <c r="A14" s="11" t="s">
        <v>81</v>
      </c>
      <c r="B14" s="14" t="str">
        <f t="shared" ref="B14:B19" si="0">IF(A14="","",VLOOKUP(A14,$G$7:$I$23,2,FALSE))</f>
        <v>Bases de données</v>
      </c>
      <c r="C14" s="11"/>
      <c r="D14" s="15">
        <f t="shared" ref="D14:D19" si="1">VLOOKUP(A14,$G$7:$I$23,3,FALSE)</f>
        <v>24</v>
      </c>
      <c r="E14" s="16">
        <f t="shared" ref="E14:E19" si="2">C14*D14</f>
        <v>0</v>
      </c>
      <c r="G14" s="11" t="s">
        <v>77</v>
      </c>
      <c r="H14" s="12" t="s">
        <v>78</v>
      </c>
      <c r="I14" s="13">
        <v>24</v>
      </c>
    </row>
    <row r="15" spans="1:9" ht="15" x14ac:dyDescent="0.25">
      <c r="A15" s="11"/>
      <c r="B15" s="14" t="str">
        <f t="shared" si="0"/>
        <v/>
      </c>
      <c r="C15" s="11"/>
      <c r="D15" s="15" t="e">
        <f t="shared" si="1"/>
        <v>#N/A</v>
      </c>
      <c r="E15" s="16" t="e">
        <f t="shared" si="2"/>
        <v>#N/A</v>
      </c>
      <c r="G15" s="11" t="s">
        <v>79</v>
      </c>
      <c r="H15" s="12" t="s">
        <v>80</v>
      </c>
      <c r="I15" s="13">
        <v>165</v>
      </c>
    </row>
    <row r="16" spans="1:9" ht="15" x14ac:dyDescent="0.25">
      <c r="A16" s="11"/>
      <c r="B16" s="14" t="str">
        <f t="shared" si="0"/>
        <v/>
      </c>
      <c r="C16" s="11"/>
      <c r="D16" s="15" t="e">
        <f t="shared" si="1"/>
        <v>#N/A</v>
      </c>
      <c r="E16" s="16" t="e">
        <f t="shared" si="2"/>
        <v>#N/A</v>
      </c>
      <c r="G16" s="11" t="s">
        <v>81</v>
      </c>
      <c r="H16" s="12" t="s">
        <v>82</v>
      </c>
      <c r="I16" s="13">
        <v>24</v>
      </c>
    </row>
    <row r="17" spans="1:9" ht="15" x14ac:dyDescent="0.25">
      <c r="A17" s="11"/>
      <c r="B17" s="14" t="str">
        <f t="shared" si="0"/>
        <v/>
      </c>
      <c r="C17" s="11"/>
      <c r="D17" s="15" t="e">
        <f t="shared" si="1"/>
        <v>#N/A</v>
      </c>
      <c r="E17" s="16" t="e">
        <f t="shared" si="2"/>
        <v>#N/A</v>
      </c>
      <c r="G17" s="11" t="s">
        <v>83</v>
      </c>
      <c r="H17" s="12" t="s">
        <v>84</v>
      </c>
      <c r="I17" s="13">
        <v>32</v>
      </c>
    </row>
    <row r="18" spans="1:9" ht="15" x14ac:dyDescent="0.25">
      <c r="A18" s="11"/>
      <c r="B18" s="14" t="str">
        <f t="shared" si="0"/>
        <v/>
      </c>
      <c r="C18" s="11"/>
      <c r="D18" s="15" t="e">
        <f t="shared" si="1"/>
        <v>#N/A</v>
      </c>
      <c r="E18" s="16" t="e">
        <f t="shared" si="2"/>
        <v>#N/A</v>
      </c>
      <c r="G18" s="11" t="s">
        <v>85</v>
      </c>
      <c r="H18" s="12" t="s">
        <v>86</v>
      </c>
      <c r="I18" s="13">
        <v>15</v>
      </c>
    </row>
    <row r="19" spans="1:9" ht="15" x14ac:dyDescent="0.25">
      <c r="A19" s="11"/>
      <c r="B19" s="14" t="str">
        <f t="shared" si="0"/>
        <v/>
      </c>
      <c r="C19" s="11"/>
      <c r="D19" s="15" t="e">
        <f t="shared" si="1"/>
        <v>#N/A</v>
      </c>
      <c r="E19" s="16" t="e">
        <f t="shared" si="2"/>
        <v>#N/A</v>
      </c>
      <c r="G19" s="11" t="s">
        <v>87</v>
      </c>
      <c r="H19" s="12" t="s">
        <v>88</v>
      </c>
      <c r="I19" s="13">
        <v>15</v>
      </c>
    </row>
    <row r="20" spans="1:9" ht="15" x14ac:dyDescent="0.2">
      <c r="G20" s="11" t="s">
        <v>89</v>
      </c>
      <c r="H20" s="12" t="s">
        <v>90</v>
      </c>
      <c r="I20" s="13">
        <v>720</v>
      </c>
    </row>
    <row r="21" spans="1:9" ht="15" x14ac:dyDescent="0.25">
      <c r="D21" s="8" t="s">
        <v>91</v>
      </c>
      <c r="E21" s="16" t="e">
        <f>SUM(E13:E19)</f>
        <v>#N/A</v>
      </c>
      <c r="G21" s="11" t="s">
        <v>92</v>
      </c>
      <c r="H21" s="12" t="s">
        <v>93</v>
      </c>
      <c r="I21" s="13">
        <v>60</v>
      </c>
    </row>
    <row r="22" spans="1:9" ht="15" x14ac:dyDescent="0.2">
      <c r="G22" s="11" t="s">
        <v>94</v>
      </c>
      <c r="H22" s="12" t="s">
        <v>95</v>
      </c>
      <c r="I22" s="13">
        <v>35</v>
      </c>
    </row>
    <row r="23" spans="1:9" ht="15" x14ac:dyDescent="0.2">
      <c r="G23" s="11" t="s">
        <v>96</v>
      </c>
      <c r="H23" s="12" t="s">
        <v>97</v>
      </c>
      <c r="I23" s="13">
        <v>25</v>
      </c>
    </row>
  </sheetData>
  <printOptions horizontalCentered="1" verticalCentered="1"/>
  <pageMargins left="0.70866141732283472" right="0.70866141732283472" top="0.94488188976377963" bottom="0.74803149606299213" header="0.31496062992125984" footer="0.31496062992125984"/>
  <pageSetup paperSize="9" orientation="portrait" r:id="rId1"/>
  <headerFooter>
    <oddFooter>&amp;CMlle Catherine Lambrieux
Secrétaire autoentrepreneur
17 rue des Roses Blanches
75001 PARIS
751 888 777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workbookViewId="0"/>
  </sheetViews>
  <sheetFormatPr baseColWidth="10" defaultRowHeight="15" x14ac:dyDescent="0.25"/>
  <cols>
    <col min="1" max="1" width="24.28515625" bestFit="1" customWidth="1"/>
    <col min="2" max="2" width="23.7109375" bestFit="1" customWidth="1"/>
    <col min="3" max="3" width="10.28515625" customWidth="1"/>
    <col min="4" max="4" width="8.7109375" customWidth="1"/>
    <col min="5" max="5" width="12.5703125" bestFit="1" customWidth="1"/>
  </cols>
  <sheetData>
    <row r="3" spans="1:5" x14ac:dyDescent="0.25">
      <c r="A3" s="30" t="s">
        <v>126</v>
      </c>
      <c r="B3" s="30" t="s">
        <v>125</v>
      </c>
    </row>
    <row r="4" spans="1:5" x14ac:dyDescent="0.25">
      <c r="A4" s="30" t="s">
        <v>123</v>
      </c>
      <c r="B4">
        <v>2013</v>
      </c>
      <c r="C4">
        <v>2014</v>
      </c>
      <c r="D4">
        <v>2015</v>
      </c>
      <c r="E4" t="s">
        <v>124</v>
      </c>
    </row>
    <row r="5" spans="1:5" x14ac:dyDescent="0.25">
      <c r="A5" s="4" t="s">
        <v>14</v>
      </c>
      <c r="B5" s="22">
        <v>430.70000000000005</v>
      </c>
      <c r="C5" s="22">
        <v>585.6099999999999</v>
      </c>
      <c r="D5" s="22"/>
      <c r="E5" s="22">
        <v>1016.31</v>
      </c>
    </row>
    <row r="6" spans="1:5" x14ac:dyDescent="0.25">
      <c r="A6" s="4" t="s">
        <v>40</v>
      </c>
      <c r="B6" s="22">
        <v>151.6</v>
      </c>
      <c r="C6" s="22">
        <v>62.72</v>
      </c>
      <c r="D6" s="22"/>
      <c r="E6" s="22">
        <v>214.32</v>
      </c>
    </row>
    <row r="7" spans="1:5" x14ac:dyDescent="0.25">
      <c r="A7" s="4" t="s">
        <v>11</v>
      </c>
      <c r="B7" s="22">
        <v>673.45999999999992</v>
      </c>
      <c r="C7" s="22">
        <v>663.29000000000008</v>
      </c>
      <c r="D7" s="22"/>
      <c r="E7" s="22">
        <v>1336.75</v>
      </c>
    </row>
    <row r="8" spans="1:5" x14ac:dyDescent="0.25">
      <c r="A8" s="4" t="s">
        <v>29</v>
      </c>
      <c r="B8" s="22">
        <v>230.51999999999998</v>
      </c>
      <c r="C8" s="22"/>
      <c r="D8" s="22"/>
      <c r="E8" s="22">
        <v>230.51999999999998</v>
      </c>
    </row>
    <row r="9" spans="1:5" x14ac:dyDescent="0.25">
      <c r="A9" s="4" t="s">
        <v>10</v>
      </c>
      <c r="B9" s="22">
        <v>447.54</v>
      </c>
      <c r="C9" s="22">
        <v>324.23</v>
      </c>
      <c r="D9" s="22"/>
      <c r="E9" s="22">
        <v>771.77</v>
      </c>
    </row>
    <row r="10" spans="1:5" x14ac:dyDescent="0.25">
      <c r="A10" s="4" t="s">
        <v>17</v>
      </c>
      <c r="B10" s="22">
        <v>79.599999999999994</v>
      </c>
      <c r="C10" s="22">
        <v>465.15999999999997</v>
      </c>
      <c r="D10" s="22">
        <v>95</v>
      </c>
      <c r="E10" s="22">
        <v>639.76</v>
      </c>
    </row>
    <row r="11" spans="1:5" x14ac:dyDescent="0.25">
      <c r="A11" s="4" t="s">
        <v>124</v>
      </c>
      <c r="B11" s="22">
        <v>2013.4199999999998</v>
      </c>
      <c r="C11" s="22">
        <v>2101.0099999999998</v>
      </c>
      <c r="D11" s="22">
        <v>95</v>
      </c>
      <c r="E11" s="22">
        <v>4209.43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/>
  </sheetViews>
  <sheetFormatPr baseColWidth="10" defaultRowHeight="15" x14ac:dyDescent="0.25"/>
  <cols>
    <col min="5" max="5" width="12.5703125" customWidth="1"/>
    <col min="6" max="6" width="16.140625" customWidth="1"/>
  </cols>
  <sheetData>
    <row r="1" spans="1:7" x14ac:dyDescent="0.25">
      <c r="A1" s="31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3" t="s">
        <v>5</v>
      </c>
      <c r="G1" s="34" t="s">
        <v>6</v>
      </c>
    </row>
    <row r="2" spans="1:7" x14ac:dyDescent="0.25">
      <c r="A2" s="35" t="s">
        <v>7</v>
      </c>
      <c r="B2" s="36" t="s">
        <v>8</v>
      </c>
      <c r="C2" s="36" t="s">
        <v>9</v>
      </c>
      <c r="D2" s="36" t="s">
        <v>10</v>
      </c>
      <c r="E2" s="37">
        <v>41821</v>
      </c>
      <c r="F2" s="38">
        <v>113.34</v>
      </c>
      <c r="G2" s="39">
        <f>YEAR(E2)</f>
        <v>2014</v>
      </c>
    </row>
    <row r="3" spans="1:7" x14ac:dyDescent="0.25">
      <c r="A3" s="40" t="s">
        <v>7</v>
      </c>
      <c r="B3" s="41" t="s">
        <v>8</v>
      </c>
      <c r="C3" s="41" t="s">
        <v>9</v>
      </c>
      <c r="D3" s="41" t="s">
        <v>11</v>
      </c>
      <c r="E3" s="42">
        <v>41880</v>
      </c>
      <c r="F3" s="43">
        <v>97.79</v>
      </c>
      <c r="G3" s="44">
        <f t="shared" ref="G3:G50" si="0">YEAR(E3)</f>
        <v>2014</v>
      </c>
    </row>
    <row r="4" spans="1:7" x14ac:dyDescent="0.25">
      <c r="A4" s="35" t="s">
        <v>7</v>
      </c>
      <c r="B4" s="36" t="s">
        <v>8</v>
      </c>
      <c r="C4" s="36" t="s">
        <v>9</v>
      </c>
      <c r="D4" s="36" t="s">
        <v>10</v>
      </c>
      <c r="E4" s="37">
        <v>41592</v>
      </c>
      <c r="F4" s="38">
        <v>84.4</v>
      </c>
      <c r="G4" s="39">
        <f t="shared" si="0"/>
        <v>2013</v>
      </c>
    </row>
    <row r="5" spans="1:7" x14ac:dyDescent="0.25">
      <c r="A5" s="40" t="s">
        <v>12</v>
      </c>
      <c r="B5" s="41" t="s">
        <v>13</v>
      </c>
      <c r="C5" s="41" t="s">
        <v>9</v>
      </c>
      <c r="D5" s="41" t="s">
        <v>14</v>
      </c>
      <c r="E5" s="42">
        <v>41400</v>
      </c>
      <c r="F5" s="43">
        <v>91.28</v>
      </c>
      <c r="G5" s="44">
        <f t="shared" si="0"/>
        <v>2013</v>
      </c>
    </row>
    <row r="6" spans="1:7" x14ac:dyDescent="0.25">
      <c r="A6" s="35" t="s">
        <v>12</v>
      </c>
      <c r="B6" s="36" t="s">
        <v>13</v>
      </c>
      <c r="C6" s="36" t="s">
        <v>9</v>
      </c>
      <c r="D6" s="36" t="s">
        <v>14</v>
      </c>
      <c r="E6" s="37">
        <v>41872</v>
      </c>
      <c r="F6" s="38">
        <v>129.13</v>
      </c>
      <c r="G6" s="39">
        <f t="shared" si="0"/>
        <v>2014</v>
      </c>
    </row>
    <row r="7" spans="1:7" x14ac:dyDescent="0.25">
      <c r="A7" s="40" t="s">
        <v>12</v>
      </c>
      <c r="B7" s="41" t="s">
        <v>13</v>
      </c>
      <c r="C7" s="41" t="s">
        <v>9</v>
      </c>
      <c r="D7" s="41" t="s">
        <v>10</v>
      </c>
      <c r="E7" s="42">
        <v>41816</v>
      </c>
      <c r="F7" s="43">
        <v>58.01</v>
      </c>
      <c r="G7" s="44">
        <f t="shared" si="0"/>
        <v>2014</v>
      </c>
    </row>
    <row r="8" spans="1:7" x14ac:dyDescent="0.25">
      <c r="A8" s="35" t="s">
        <v>15</v>
      </c>
      <c r="B8" s="36" t="s">
        <v>16</v>
      </c>
      <c r="C8" s="36" t="s">
        <v>9</v>
      </c>
      <c r="D8" s="36" t="s">
        <v>11</v>
      </c>
      <c r="E8" s="37">
        <v>41417</v>
      </c>
      <c r="F8" s="38">
        <v>131.04</v>
      </c>
      <c r="G8" s="39">
        <f t="shared" si="0"/>
        <v>2013</v>
      </c>
    </row>
    <row r="9" spans="1:7" x14ac:dyDescent="0.25">
      <c r="A9" s="40" t="s">
        <v>15</v>
      </c>
      <c r="B9" s="41" t="s">
        <v>16</v>
      </c>
      <c r="C9" s="41" t="s">
        <v>9</v>
      </c>
      <c r="D9" s="41" t="s">
        <v>11</v>
      </c>
      <c r="E9" s="42">
        <v>41668</v>
      </c>
      <c r="F9" s="43">
        <v>69.44</v>
      </c>
      <c r="G9" s="44">
        <f t="shared" si="0"/>
        <v>2014</v>
      </c>
    </row>
    <row r="10" spans="1:7" x14ac:dyDescent="0.25">
      <c r="A10" s="35" t="s">
        <v>15</v>
      </c>
      <c r="B10" s="36" t="s">
        <v>16</v>
      </c>
      <c r="C10" s="36" t="s">
        <v>9</v>
      </c>
      <c r="D10" s="36" t="s">
        <v>17</v>
      </c>
      <c r="E10" s="37">
        <v>41694</v>
      </c>
      <c r="F10" s="38">
        <v>69.11</v>
      </c>
      <c r="G10" s="39">
        <f t="shared" si="0"/>
        <v>2014</v>
      </c>
    </row>
    <row r="11" spans="1:7" x14ac:dyDescent="0.25">
      <c r="A11" s="40" t="s">
        <v>18</v>
      </c>
      <c r="B11" s="41" t="s">
        <v>19</v>
      </c>
      <c r="C11" s="41" t="s">
        <v>20</v>
      </c>
      <c r="D11" s="41" t="s">
        <v>11</v>
      </c>
      <c r="E11" s="42">
        <v>41707</v>
      </c>
      <c r="F11" s="43">
        <v>127.23</v>
      </c>
      <c r="G11" s="44">
        <f t="shared" si="0"/>
        <v>2014</v>
      </c>
    </row>
    <row r="12" spans="1:7" x14ac:dyDescent="0.25">
      <c r="A12" s="35" t="s">
        <v>18</v>
      </c>
      <c r="B12" s="36" t="s">
        <v>19</v>
      </c>
      <c r="C12" s="36" t="s">
        <v>20</v>
      </c>
      <c r="D12" s="36" t="s">
        <v>10</v>
      </c>
      <c r="E12" s="37">
        <v>41569</v>
      </c>
      <c r="F12" s="38">
        <v>100.49</v>
      </c>
      <c r="G12" s="39">
        <f t="shared" si="0"/>
        <v>2013</v>
      </c>
    </row>
    <row r="13" spans="1:7" x14ac:dyDescent="0.25">
      <c r="A13" s="40" t="s">
        <v>18</v>
      </c>
      <c r="B13" s="41" t="s">
        <v>19</v>
      </c>
      <c r="C13" s="41" t="s">
        <v>20</v>
      </c>
      <c r="D13" s="41" t="s">
        <v>11</v>
      </c>
      <c r="E13" s="42">
        <v>41397</v>
      </c>
      <c r="F13" s="43">
        <v>36.159999999999997</v>
      </c>
      <c r="G13" s="44">
        <f t="shared" si="0"/>
        <v>2013</v>
      </c>
    </row>
    <row r="14" spans="1:7" x14ac:dyDescent="0.25">
      <c r="A14" s="35" t="s">
        <v>18</v>
      </c>
      <c r="B14" s="36" t="s">
        <v>19</v>
      </c>
      <c r="C14" s="36" t="s">
        <v>20</v>
      </c>
      <c r="D14" s="36" t="s">
        <v>11</v>
      </c>
      <c r="E14" s="37">
        <v>41876</v>
      </c>
      <c r="F14" s="38">
        <v>100.24</v>
      </c>
      <c r="G14" s="39">
        <f t="shared" si="0"/>
        <v>2014</v>
      </c>
    </row>
    <row r="15" spans="1:7" x14ac:dyDescent="0.25">
      <c r="A15" s="40" t="s">
        <v>18</v>
      </c>
      <c r="B15" s="41" t="s">
        <v>19</v>
      </c>
      <c r="C15" s="41" t="s">
        <v>20</v>
      </c>
      <c r="D15" s="41" t="s">
        <v>11</v>
      </c>
      <c r="E15" s="42">
        <v>41876</v>
      </c>
      <c r="F15" s="43">
        <v>104.85</v>
      </c>
      <c r="G15" s="44">
        <f t="shared" si="0"/>
        <v>2014</v>
      </c>
    </row>
    <row r="16" spans="1:7" x14ac:dyDescent="0.25">
      <c r="A16" s="35" t="s">
        <v>21</v>
      </c>
      <c r="B16" s="36" t="s">
        <v>22</v>
      </c>
      <c r="C16" s="36" t="s">
        <v>9</v>
      </c>
      <c r="D16" s="36" t="s">
        <v>17</v>
      </c>
      <c r="E16" s="37">
        <v>41868</v>
      </c>
      <c r="F16" s="38">
        <v>47.22</v>
      </c>
      <c r="G16" s="39">
        <f t="shared" si="0"/>
        <v>2014</v>
      </c>
    </row>
    <row r="17" spans="1:7" x14ac:dyDescent="0.25">
      <c r="A17" s="40" t="s">
        <v>21</v>
      </c>
      <c r="B17" s="41" t="s">
        <v>22</v>
      </c>
      <c r="C17" s="41" t="s">
        <v>9</v>
      </c>
      <c r="D17" s="41" t="s">
        <v>17</v>
      </c>
      <c r="E17" s="42">
        <v>41821</v>
      </c>
      <c r="F17" s="43">
        <v>104.81</v>
      </c>
      <c r="G17" s="44">
        <f t="shared" si="0"/>
        <v>2014</v>
      </c>
    </row>
    <row r="18" spans="1:7" x14ac:dyDescent="0.25">
      <c r="A18" s="35" t="s">
        <v>21</v>
      </c>
      <c r="B18" s="36" t="s">
        <v>22</v>
      </c>
      <c r="C18" s="36" t="s">
        <v>9</v>
      </c>
      <c r="D18" s="36" t="s">
        <v>17</v>
      </c>
      <c r="E18" s="37">
        <v>41436</v>
      </c>
      <c r="F18" s="38">
        <v>79.599999999999994</v>
      </c>
      <c r="G18" s="39">
        <f t="shared" si="0"/>
        <v>2013</v>
      </c>
    </row>
    <row r="19" spans="1:7" x14ac:dyDescent="0.25">
      <c r="A19" s="40" t="s">
        <v>23</v>
      </c>
      <c r="B19" s="41" t="s">
        <v>24</v>
      </c>
      <c r="C19" s="41" t="s">
        <v>9</v>
      </c>
      <c r="D19" s="41" t="s">
        <v>11</v>
      </c>
      <c r="E19" s="42">
        <v>41291</v>
      </c>
      <c r="F19" s="43">
        <v>57.86</v>
      </c>
      <c r="G19" s="44">
        <f t="shared" si="0"/>
        <v>2013</v>
      </c>
    </row>
    <row r="20" spans="1:7" x14ac:dyDescent="0.25">
      <c r="A20" s="35" t="s">
        <v>23</v>
      </c>
      <c r="B20" s="36" t="s">
        <v>24</v>
      </c>
      <c r="C20" s="36" t="s">
        <v>9</v>
      </c>
      <c r="D20" s="36" t="s">
        <v>14</v>
      </c>
      <c r="E20" s="37">
        <v>41668</v>
      </c>
      <c r="F20" s="38">
        <v>127.21</v>
      </c>
      <c r="G20" s="39">
        <f t="shared" si="0"/>
        <v>2014</v>
      </c>
    </row>
    <row r="21" spans="1:7" x14ac:dyDescent="0.25">
      <c r="A21" s="40" t="s">
        <v>23</v>
      </c>
      <c r="B21" s="41" t="s">
        <v>24</v>
      </c>
      <c r="C21" s="41" t="s">
        <v>9</v>
      </c>
      <c r="D21" s="41" t="s">
        <v>11</v>
      </c>
      <c r="E21" s="42">
        <v>41589</v>
      </c>
      <c r="F21" s="43">
        <v>99.64</v>
      </c>
      <c r="G21" s="44">
        <f t="shared" si="0"/>
        <v>2013</v>
      </c>
    </row>
    <row r="22" spans="1:7" x14ac:dyDescent="0.25">
      <c r="A22" s="35" t="s">
        <v>23</v>
      </c>
      <c r="B22" s="36" t="s">
        <v>24</v>
      </c>
      <c r="C22" s="36" t="s">
        <v>9</v>
      </c>
      <c r="D22" s="36" t="s">
        <v>11</v>
      </c>
      <c r="E22" s="37">
        <v>41323</v>
      </c>
      <c r="F22" s="38">
        <v>75.05</v>
      </c>
      <c r="G22" s="39">
        <f t="shared" si="0"/>
        <v>2013</v>
      </c>
    </row>
    <row r="23" spans="1:7" x14ac:dyDescent="0.25">
      <c r="A23" s="40" t="s">
        <v>25</v>
      </c>
      <c r="B23" s="41" t="s">
        <v>26</v>
      </c>
      <c r="C23" s="41" t="s">
        <v>9</v>
      </c>
      <c r="D23" s="41" t="s">
        <v>14</v>
      </c>
      <c r="E23" s="42">
        <v>41578</v>
      </c>
      <c r="F23" s="43">
        <v>41.09</v>
      </c>
      <c r="G23" s="44">
        <f t="shared" si="0"/>
        <v>2013</v>
      </c>
    </row>
    <row r="24" spans="1:7" x14ac:dyDescent="0.25">
      <c r="A24" s="35" t="s">
        <v>25</v>
      </c>
      <c r="B24" s="36" t="s">
        <v>26</v>
      </c>
      <c r="C24" s="36" t="s">
        <v>9</v>
      </c>
      <c r="D24" s="36" t="s">
        <v>10</v>
      </c>
      <c r="E24" s="37">
        <v>41478</v>
      </c>
      <c r="F24" s="38">
        <v>129.05000000000001</v>
      </c>
      <c r="G24" s="39">
        <f t="shared" si="0"/>
        <v>2013</v>
      </c>
    </row>
    <row r="25" spans="1:7" x14ac:dyDescent="0.25">
      <c r="A25" s="40" t="s">
        <v>25</v>
      </c>
      <c r="B25" s="41" t="s">
        <v>26</v>
      </c>
      <c r="C25" s="41" t="s">
        <v>9</v>
      </c>
      <c r="D25" s="41" t="s">
        <v>14</v>
      </c>
      <c r="E25" s="42">
        <v>41919</v>
      </c>
      <c r="F25" s="43">
        <v>74.63</v>
      </c>
      <c r="G25" s="44">
        <f t="shared" si="0"/>
        <v>2014</v>
      </c>
    </row>
    <row r="26" spans="1:7" x14ac:dyDescent="0.25">
      <c r="A26" s="35" t="s">
        <v>25</v>
      </c>
      <c r="B26" s="36" t="s">
        <v>26</v>
      </c>
      <c r="C26" s="36" t="s">
        <v>9</v>
      </c>
      <c r="D26" s="36" t="s">
        <v>14</v>
      </c>
      <c r="E26" s="37">
        <v>41403</v>
      </c>
      <c r="F26" s="38">
        <v>48.34</v>
      </c>
      <c r="G26" s="39">
        <f t="shared" si="0"/>
        <v>2013</v>
      </c>
    </row>
    <row r="27" spans="1:7" x14ac:dyDescent="0.25">
      <c r="A27" s="40" t="s">
        <v>27</v>
      </c>
      <c r="B27" s="41" t="s">
        <v>28</v>
      </c>
      <c r="C27" s="41" t="s">
        <v>9</v>
      </c>
      <c r="D27" s="41" t="s">
        <v>29</v>
      </c>
      <c r="E27" s="42">
        <v>41458</v>
      </c>
      <c r="F27" s="43">
        <v>49.69</v>
      </c>
      <c r="G27" s="44">
        <f t="shared" si="0"/>
        <v>2013</v>
      </c>
    </row>
    <row r="28" spans="1:7" x14ac:dyDescent="0.25">
      <c r="A28" s="35" t="s">
        <v>27</v>
      </c>
      <c r="B28" s="36" t="s">
        <v>28</v>
      </c>
      <c r="C28" s="36" t="s">
        <v>9</v>
      </c>
      <c r="D28" s="36" t="s">
        <v>29</v>
      </c>
      <c r="E28" s="37">
        <v>41491</v>
      </c>
      <c r="F28" s="38">
        <v>112.01</v>
      </c>
      <c r="G28" s="39">
        <f t="shared" si="0"/>
        <v>2013</v>
      </c>
    </row>
    <row r="29" spans="1:7" x14ac:dyDescent="0.25">
      <c r="A29" s="40" t="s">
        <v>27</v>
      </c>
      <c r="B29" s="41" t="s">
        <v>28</v>
      </c>
      <c r="C29" s="41" t="s">
        <v>9</v>
      </c>
      <c r="D29" s="41" t="s">
        <v>29</v>
      </c>
      <c r="E29" s="42">
        <v>41469</v>
      </c>
      <c r="F29" s="43">
        <v>68.819999999999993</v>
      </c>
      <c r="G29" s="44">
        <f t="shared" si="0"/>
        <v>2013</v>
      </c>
    </row>
    <row r="30" spans="1:7" x14ac:dyDescent="0.25">
      <c r="A30" s="35" t="s">
        <v>30</v>
      </c>
      <c r="B30" s="36" t="s">
        <v>31</v>
      </c>
      <c r="C30" s="36" t="s">
        <v>20</v>
      </c>
      <c r="D30" s="36" t="s">
        <v>10</v>
      </c>
      <c r="E30" s="37">
        <v>41386</v>
      </c>
      <c r="F30" s="38">
        <v>47.24</v>
      </c>
      <c r="G30" s="39">
        <f t="shared" si="0"/>
        <v>2013</v>
      </c>
    </row>
    <row r="31" spans="1:7" x14ac:dyDescent="0.25">
      <c r="A31" s="40" t="s">
        <v>30</v>
      </c>
      <c r="B31" s="41" t="s">
        <v>31</v>
      </c>
      <c r="C31" s="41" t="s">
        <v>20</v>
      </c>
      <c r="D31" s="41" t="s">
        <v>10</v>
      </c>
      <c r="E31" s="42">
        <v>41754</v>
      </c>
      <c r="F31" s="43">
        <v>59.45</v>
      </c>
      <c r="G31" s="44">
        <f t="shared" si="0"/>
        <v>2014</v>
      </c>
    </row>
    <row r="32" spans="1:7" x14ac:dyDescent="0.25">
      <c r="A32" s="35" t="s">
        <v>30</v>
      </c>
      <c r="B32" s="36" t="s">
        <v>31</v>
      </c>
      <c r="C32" s="36" t="s">
        <v>20</v>
      </c>
      <c r="D32" s="36" t="s">
        <v>14</v>
      </c>
      <c r="E32" s="37">
        <v>41918</v>
      </c>
      <c r="F32" s="38">
        <v>60.71</v>
      </c>
      <c r="G32" s="39">
        <f t="shared" si="0"/>
        <v>2014</v>
      </c>
    </row>
    <row r="33" spans="1:7" x14ac:dyDescent="0.25">
      <c r="A33" s="40" t="s">
        <v>30</v>
      </c>
      <c r="B33" s="41" t="s">
        <v>31</v>
      </c>
      <c r="C33" s="41" t="s">
        <v>20</v>
      </c>
      <c r="D33" s="41" t="s">
        <v>10</v>
      </c>
      <c r="E33" s="42">
        <v>41628</v>
      </c>
      <c r="F33" s="43">
        <v>86.36</v>
      </c>
      <c r="G33" s="44">
        <f t="shared" si="0"/>
        <v>2013</v>
      </c>
    </row>
    <row r="34" spans="1:7" x14ac:dyDescent="0.25">
      <c r="A34" s="35" t="s">
        <v>30</v>
      </c>
      <c r="B34" s="36" t="s">
        <v>31</v>
      </c>
      <c r="C34" s="36" t="s">
        <v>20</v>
      </c>
      <c r="D34" s="36" t="s">
        <v>10</v>
      </c>
      <c r="E34" s="37">
        <v>41874</v>
      </c>
      <c r="F34" s="38">
        <v>93.43</v>
      </c>
      <c r="G34" s="39">
        <f t="shared" si="0"/>
        <v>2014</v>
      </c>
    </row>
    <row r="35" spans="1:7" x14ac:dyDescent="0.25">
      <c r="A35" s="40" t="s">
        <v>30</v>
      </c>
      <c r="B35" s="41" t="s">
        <v>31</v>
      </c>
      <c r="C35" s="41" t="s">
        <v>20</v>
      </c>
      <c r="D35" s="41" t="s">
        <v>14</v>
      </c>
      <c r="E35" s="42">
        <v>41360</v>
      </c>
      <c r="F35" s="43">
        <v>35.4</v>
      </c>
      <c r="G35" s="44">
        <f t="shared" si="0"/>
        <v>2013</v>
      </c>
    </row>
    <row r="36" spans="1:7" x14ac:dyDescent="0.25">
      <c r="A36" s="35" t="s">
        <v>32</v>
      </c>
      <c r="B36" s="36" t="s">
        <v>33</v>
      </c>
      <c r="C36" s="36" t="s">
        <v>20</v>
      </c>
      <c r="D36" s="36" t="s">
        <v>14</v>
      </c>
      <c r="E36" s="37">
        <v>41835</v>
      </c>
      <c r="F36" s="38">
        <v>108.75</v>
      </c>
      <c r="G36" s="39">
        <f t="shared" si="0"/>
        <v>2014</v>
      </c>
    </row>
    <row r="37" spans="1:7" x14ac:dyDescent="0.25">
      <c r="A37" s="40" t="s">
        <v>32</v>
      </c>
      <c r="B37" s="41" t="s">
        <v>33</v>
      </c>
      <c r="C37" s="41" t="s">
        <v>20</v>
      </c>
      <c r="D37" s="41" t="s">
        <v>14</v>
      </c>
      <c r="E37" s="42">
        <v>41463</v>
      </c>
      <c r="F37" s="43">
        <v>125.5</v>
      </c>
      <c r="G37" s="44">
        <f t="shared" si="0"/>
        <v>2013</v>
      </c>
    </row>
    <row r="38" spans="1:7" x14ac:dyDescent="0.25">
      <c r="A38" s="35" t="s">
        <v>32</v>
      </c>
      <c r="B38" s="36" t="s">
        <v>33</v>
      </c>
      <c r="C38" s="36" t="s">
        <v>20</v>
      </c>
      <c r="D38" s="36" t="s">
        <v>11</v>
      </c>
      <c r="E38" s="37">
        <v>41470</v>
      </c>
      <c r="F38" s="38">
        <v>43.88</v>
      </c>
      <c r="G38" s="39">
        <f t="shared" si="0"/>
        <v>2013</v>
      </c>
    </row>
    <row r="39" spans="1:7" x14ac:dyDescent="0.25">
      <c r="A39" s="40" t="s">
        <v>32</v>
      </c>
      <c r="B39" s="41" t="s">
        <v>33</v>
      </c>
      <c r="C39" s="41" t="s">
        <v>20</v>
      </c>
      <c r="D39" s="41" t="s">
        <v>14</v>
      </c>
      <c r="E39" s="42">
        <v>41552</v>
      </c>
      <c r="F39" s="43">
        <v>89.09</v>
      </c>
      <c r="G39" s="44">
        <f t="shared" si="0"/>
        <v>2013</v>
      </c>
    </row>
    <row r="40" spans="1:7" x14ac:dyDescent="0.25">
      <c r="A40" s="35" t="s">
        <v>32</v>
      </c>
      <c r="B40" s="36" t="s">
        <v>33</v>
      </c>
      <c r="C40" s="36" t="s">
        <v>20</v>
      </c>
      <c r="D40" s="36" t="s">
        <v>14</v>
      </c>
      <c r="E40" s="37">
        <v>41907</v>
      </c>
      <c r="F40" s="38">
        <v>85.18</v>
      </c>
      <c r="G40" s="39">
        <f t="shared" si="0"/>
        <v>2014</v>
      </c>
    </row>
    <row r="41" spans="1:7" x14ac:dyDescent="0.25">
      <c r="A41" s="40" t="s">
        <v>34</v>
      </c>
      <c r="B41" s="41" t="s">
        <v>35</v>
      </c>
      <c r="C41" s="41" t="s">
        <v>20</v>
      </c>
      <c r="D41" s="41" t="s">
        <v>11</v>
      </c>
      <c r="E41" s="42">
        <v>41445</v>
      </c>
      <c r="F41" s="43">
        <v>65.319999999999993</v>
      </c>
      <c r="G41" s="44">
        <f t="shared" si="0"/>
        <v>2013</v>
      </c>
    </row>
    <row r="42" spans="1:7" x14ac:dyDescent="0.25">
      <c r="A42" s="35" t="s">
        <v>34</v>
      </c>
      <c r="B42" s="36" t="s">
        <v>35</v>
      </c>
      <c r="C42" s="36" t="s">
        <v>20</v>
      </c>
      <c r="D42" s="36" t="s">
        <v>11</v>
      </c>
      <c r="E42" s="37">
        <v>41701</v>
      </c>
      <c r="F42" s="38">
        <v>118.29</v>
      </c>
      <c r="G42" s="39">
        <f t="shared" si="0"/>
        <v>2014</v>
      </c>
    </row>
    <row r="43" spans="1:7" x14ac:dyDescent="0.25">
      <c r="A43" s="40" t="s">
        <v>34</v>
      </c>
      <c r="B43" s="41" t="s">
        <v>35</v>
      </c>
      <c r="C43" s="41" t="s">
        <v>20</v>
      </c>
      <c r="D43" s="41" t="s">
        <v>17</v>
      </c>
      <c r="E43" s="42">
        <v>41794</v>
      </c>
      <c r="F43" s="43">
        <v>124.68</v>
      </c>
      <c r="G43" s="44">
        <f t="shared" si="0"/>
        <v>2014</v>
      </c>
    </row>
    <row r="44" spans="1:7" x14ac:dyDescent="0.25">
      <c r="A44" s="35" t="s">
        <v>36</v>
      </c>
      <c r="B44" s="36" t="s">
        <v>37</v>
      </c>
      <c r="C44" s="36" t="s">
        <v>9</v>
      </c>
      <c r="D44" s="36" t="s">
        <v>11</v>
      </c>
      <c r="E44" s="37">
        <v>41393</v>
      </c>
      <c r="F44" s="38">
        <v>63.99</v>
      </c>
      <c r="G44" s="39">
        <f t="shared" si="0"/>
        <v>2013</v>
      </c>
    </row>
    <row r="45" spans="1:7" x14ac:dyDescent="0.25">
      <c r="A45" s="40" t="s">
        <v>36</v>
      </c>
      <c r="B45" s="41" t="s">
        <v>37</v>
      </c>
      <c r="C45" s="41" t="s">
        <v>9</v>
      </c>
      <c r="D45" s="41" t="s">
        <v>11</v>
      </c>
      <c r="E45" s="42">
        <v>41517</v>
      </c>
      <c r="F45" s="43">
        <v>100.52</v>
      </c>
      <c r="G45" s="44">
        <f t="shared" si="0"/>
        <v>2013</v>
      </c>
    </row>
    <row r="46" spans="1:7" x14ac:dyDescent="0.25">
      <c r="A46" s="35" t="s">
        <v>36</v>
      </c>
      <c r="B46" s="36" t="s">
        <v>37</v>
      </c>
      <c r="C46" s="36" t="s">
        <v>9</v>
      </c>
      <c r="D46" s="36" t="s">
        <v>11</v>
      </c>
      <c r="E46" s="37">
        <v>41706</v>
      </c>
      <c r="F46" s="38">
        <v>45.45</v>
      </c>
      <c r="G46" s="39">
        <f t="shared" si="0"/>
        <v>2014</v>
      </c>
    </row>
    <row r="47" spans="1:7" x14ac:dyDescent="0.25">
      <c r="A47" s="40" t="s">
        <v>38</v>
      </c>
      <c r="B47" s="41" t="s">
        <v>39</v>
      </c>
      <c r="C47" s="41" t="s">
        <v>9</v>
      </c>
      <c r="D47" s="41" t="s">
        <v>40</v>
      </c>
      <c r="E47" s="42">
        <v>41346</v>
      </c>
      <c r="F47" s="43">
        <v>46.51</v>
      </c>
      <c r="G47" s="44">
        <f t="shared" si="0"/>
        <v>2013</v>
      </c>
    </row>
    <row r="48" spans="1:7" x14ac:dyDescent="0.25">
      <c r="A48" s="35" t="s">
        <v>38</v>
      </c>
      <c r="B48" s="36" t="s">
        <v>39</v>
      </c>
      <c r="C48" s="36" t="s">
        <v>9</v>
      </c>
      <c r="D48" s="36" t="s">
        <v>17</v>
      </c>
      <c r="E48" s="37">
        <v>41850</v>
      </c>
      <c r="F48" s="38">
        <v>119.34</v>
      </c>
      <c r="G48" s="39">
        <f t="shared" si="0"/>
        <v>2014</v>
      </c>
    </row>
    <row r="49" spans="1:7" x14ac:dyDescent="0.25">
      <c r="A49" s="40" t="s">
        <v>38</v>
      </c>
      <c r="B49" s="41" t="s">
        <v>39</v>
      </c>
      <c r="C49" s="41" t="s">
        <v>9</v>
      </c>
      <c r="D49" s="41" t="s">
        <v>40</v>
      </c>
      <c r="E49" s="42">
        <v>41493</v>
      </c>
      <c r="F49" s="43">
        <v>105.09</v>
      </c>
      <c r="G49" s="44">
        <f t="shared" si="0"/>
        <v>2013</v>
      </c>
    </row>
    <row r="50" spans="1:7" x14ac:dyDescent="0.25">
      <c r="A50" s="35" t="s">
        <v>41</v>
      </c>
      <c r="B50" s="36" t="s">
        <v>42</v>
      </c>
      <c r="C50" s="36" t="s">
        <v>20</v>
      </c>
      <c r="D50" s="36" t="s">
        <v>40</v>
      </c>
      <c r="E50" s="37">
        <v>41753</v>
      </c>
      <c r="F50" s="38">
        <v>62.72</v>
      </c>
      <c r="G50" s="39">
        <f t="shared" si="0"/>
        <v>2014</v>
      </c>
    </row>
    <row r="51" spans="1:7" x14ac:dyDescent="0.25">
      <c r="A51" s="25" t="s">
        <v>15</v>
      </c>
      <c r="B51" s="26" t="s">
        <v>16</v>
      </c>
      <c r="C51" s="26" t="s">
        <v>9</v>
      </c>
      <c r="D51" s="26" t="s">
        <v>17</v>
      </c>
      <c r="E51" s="27">
        <v>42021</v>
      </c>
      <c r="F51" s="28">
        <v>95</v>
      </c>
      <c r="G51" s="29">
        <f>YEAR(E51)</f>
        <v>2015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Feuil1</vt:lpstr>
      <vt:lpstr>Feuil2</vt:lpstr>
      <vt:lpstr>Feuil3</vt:lpstr>
      <vt:lpstr>Feuil4</vt:lpstr>
      <vt:lpstr>Achats par magasin</vt:lpstr>
      <vt:lpstr>Feuille5</vt:lpstr>
      <vt:lpstr>Taux</vt:lpstr>
      <vt:lpstr>Feuil4!Zone_d_impression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Gandhi</dc:creator>
  <cp:lastModifiedBy>Gandhi</cp:lastModifiedBy>
  <cp:lastPrinted>2020-05-21T12:35:33Z</cp:lastPrinted>
  <dcterms:created xsi:type="dcterms:W3CDTF">2019-01-10T23:34:54Z</dcterms:created>
  <dcterms:modified xsi:type="dcterms:W3CDTF">2020-05-21T16:08:42Z</dcterms:modified>
</cp:coreProperties>
</file>