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a\Desktop\"/>
    </mc:Choice>
  </mc:AlternateContent>
  <xr:revisionPtr revIDLastSave="0" documentId="8_{2B5385E0-E28E-4C55-98B0-1811B22077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trice" sheetId="3" r:id="rId1"/>
    <sheet name="Liste des salariés" sheetId="4" r:id="rId2"/>
    <sheet name="Liste des noms" sheetId="5" r:id="rId3"/>
  </sheets>
  <definedNames>
    <definedName name="Complémentaire_santé">'Liste des noms'!$C$3</definedName>
    <definedName name="PMSS">'Liste des noms'!$C$2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E26" i="3"/>
  <c r="L6" i="4"/>
  <c r="L7" i="4"/>
  <c r="L5" i="4"/>
  <c r="F17" i="3" l="1"/>
  <c r="F14" i="3"/>
</calcChain>
</file>

<file path=xl/sharedStrings.xml><?xml version="1.0" encoding="utf-8"?>
<sst xmlns="http://schemas.openxmlformats.org/spreadsheetml/2006/main" count="106" uniqueCount="97">
  <si>
    <t>Bulletin de paie</t>
  </si>
  <si>
    <t>Période u 1er au 31 janvier 2019</t>
  </si>
  <si>
    <t>Adresse de l'établissement</t>
  </si>
  <si>
    <t>Matricule :</t>
  </si>
  <si>
    <t>Nom et prénom :</t>
  </si>
  <si>
    <t>Adresse :</t>
  </si>
  <si>
    <t>CP et Ville :</t>
  </si>
  <si>
    <t>Raison sociale</t>
  </si>
  <si>
    <t>Emploi :</t>
  </si>
  <si>
    <t>Qualification :</t>
  </si>
  <si>
    <t>Service :</t>
  </si>
  <si>
    <t>NAF :</t>
  </si>
  <si>
    <t xml:space="preserve">SIRET : </t>
  </si>
  <si>
    <t>Convention collective :</t>
  </si>
  <si>
    <t>Intitulé</t>
  </si>
  <si>
    <t>Employeur</t>
  </si>
  <si>
    <t>Salarié</t>
  </si>
  <si>
    <t>Base</t>
  </si>
  <si>
    <t>Taux</t>
  </si>
  <si>
    <t>Montant</t>
  </si>
  <si>
    <t>Salaire Mensuel</t>
  </si>
  <si>
    <t>Heures supplémentaires à 25 %</t>
  </si>
  <si>
    <t>Heures supplémentaires à 50 %</t>
  </si>
  <si>
    <t>Remboursement Transport</t>
  </si>
  <si>
    <t>Titres restaurant</t>
  </si>
  <si>
    <t>SALAIRE BRUT</t>
  </si>
  <si>
    <t>COTISATIONS SOCIALES</t>
  </si>
  <si>
    <t>Assurance santé</t>
  </si>
  <si>
    <t>Maladie, maternité, invalidité, décès</t>
  </si>
  <si>
    <t>Complémentaire santé</t>
  </si>
  <si>
    <t>Incapacité, invalidité, décès</t>
  </si>
  <si>
    <t>Assurance AT et MP</t>
  </si>
  <si>
    <t>Assurance retraite</t>
  </si>
  <si>
    <t>Sécurité sociale plafonnée</t>
  </si>
  <si>
    <t>Sécurité sociale déplafonnée</t>
  </si>
  <si>
    <t>Complémentaire</t>
  </si>
  <si>
    <t>Supplémentaire</t>
  </si>
  <si>
    <t>Allocations familiales</t>
  </si>
  <si>
    <t>Assurance chômage</t>
  </si>
  <si>
    <t>Autres cotisations dûes par l'employeur</t>
  </si>
  <si>
    <t>Cotisations convention collective ou statutaire</t>
  </si>
  <si>
    <t>CSG/RDS (non déductible)</t>
  </si>
  <si>
    <t>CSG (déductible)</t>
  </si>
  <si>
    <t>Allègement de cotisations</t>
  </si>
  <si>
    <t>Total cotisations et contributions</t>
  </si>
  <si>
    <t>Date de payement :</t>
  </si>
  <si>
    <t>Mode depaiement :</t>
  </si>
  <si>
    <t>Total versé</t>
  </si>
  <si>
    <t>par l'employeur</t>
  </si>
  <si>
    <t>Allègement</t>
  </si>
  <si>
    <t>de cotisations</t>
  </si>
  <si>
    <t>Congés payés</t>
  </si>
  <si>
    <t>Pris :</t>
  </si>
  <si>
    <t>Restant :</t>
  </si>
  <si>
    <t>Acquis :</t>
  </si>
  <si>
    <t>Net à payer en euros</t>
  </si>
  <si>
    <t>Cumuls</t>
  </si>
  <si>
    <t>Période</t>
  </si>
  <si>
    <t>Heures travaillées</t>
  </si>
  <si>
    <t>Heures supp.</t>
  </si>
  <si>
    <t>Salaire brut</t>
  </si>
  <si>
    <t>Avantage en nature</t>
  </si>
  <si>
    <t>Net imposable</t>
  </si>
  <si>
    <t>Mois</t>
  </si>
  <si>
    <t>Année</t>
  </si>
  <si>
    <t>Matricule</t>
  </si>
  <si>
    <t>Titre de civilité</t>
  </si>
  <si>
    <t>Nom</t>
  </si>
  <si>
    <t>Prénom</t>
  </si>
  <si>
    <t>Cadre/Non cadre</t>
  </si>
  <si>
    <t>Adresse</t>
  </si>
  <si>
    <t>Code postal</t>
  </si>
  <si>
    <t>Ville</t>
  </si>
  <si>
    <t>Monsieur</t>
  </si>
  <si>
    <t>MARTIN</t>
  </si>
  <si>
    <t>Claude</t>
  </si>
  <si>
    <t>NC</t>
  </si>
  <si>
    <t>17 rue des Mimosas</t>
  </si>
  <si>
    <t>Le Blanc Mesnil</t>
  </si>
  <si>
    <t>Madame</t>
  </si>
  <si>
    <t>FERNANDEZ</t>
  </si>
  <si>
    <t>Maria</t>
  </si>
  <si>
    <t>94 avenue de Senlis</t>
  </si>
  <si>
    <t>Noisy-le-Grand</t>
  </si>
  <si>
    <t>MORIN</t>
  </si>
  <si>
    <t>Lucie</t>
  </si>
  <si>
    <t>112 rue Victor HUGO</t>
  </si>
  <si>
    <t>Paris</t>
  </si>
  <si>
    <t>Plafond mesnuel de la sécurité sociale :</t>
  </si>
  <si>
    <t>PMSS</t>
  </si>
  <si>
    <t>Mois de paie</t>
  </si>
  <si>
    <t>Janvier</t>
  </si>
  <si>
    <t>Prime d'ancienneté</t>
  </si>
  <si>
    <t>Salaire minimum conventionnel</t>
  </si>
  <si>
    <t>Date d'entrée dans l'entreprise</t>
  </si>
  <si>
    <t>Montant de la prime d'ancienneté calcul avec des SI() imbriqués</t>
  </si>
  <si>
    <t>Complémentaire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</si>
</sst>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mm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1" fillId="0" borderId="9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6" xfId="0" applyBorder="1"/>
    <xf numFmtId="0" fontId="0" fillId="0" borderId="9" xfId="0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10" fontId="0" fillId="0" borderId="0" xfId="0" applyNumberFormat="1"/>
    <xf numFmtId="10" fontId="0" fillId="3" borderId="18" xfId="1" applyNumberFormat="1" applyFont="1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zoomScaleNormal="100" workbookViewId="0">
      <selection activeCell="B51" sqref="B51"/>
    </sheetView>
  </sheetViews>
  <sheetFormatPr baseColWidth="10" defaultRowHeight="15" x14ac:dyDescent="0.25"/>
  <cols>
    <col min="1" max="1" width="14.85546875" customWidth="1"/>
    <col min="3" max="3" width="17.42578125" customWidth="1"/>
    <col min="5" max="5" width="7" customWidth="1"/>
    <col min="7" max="7" width="8.140625" customWidth="1"/>
  </cols>
  <sheetData>
    <row r="1" spans="1:8" ht="23.25" x14ac:dyDescent="0.35">
      <c r="A1" s="16" t="s">
        <v>0</v>
      </c>
      <c r="G1" s="19">
        <v>43466</v>
      </c>
      <c r="H1" s="18">
        <v>43466</v>
      </c>
    </row>
    <row r="2" spans="1:8" x14ac:dyDescent="0.25">
      <c r="F2" s="30" t="s">
        <v>1</v>
      </c>
      <c r="G2" s="30"/>
      <c r="H2" s="30"/>
    </row>
    <row r="3" spans="1:8" ht="15.75" thickBot="1" x14ac:dyDescent="0.3"/>
    <row r="4" spans="1:8" x14ac:dyDescent="0.25">
      <c r="A4" t="s">
        <v>7</v>
      </c>
      <c r="D4" t="s">
        <v>3</v>
      </c>
      <c r="F4" s="61">
        <v>1</v>
      </c>
      <c r="G4" s="62"/>
      <c r="H4" s="63"/>
    </row>
    <row r="5" spans="1:8" x14ac:dyDescent="0.25">
      <c r="A5" t="s">
        <v>2</v>
      </c>
      <c r="D5" s="1" t="s">
        <v>4</v>
      </c>
      <c r="F5" s="31" t="str">
        <f>CONCATENATE(VLOOKUP(F4,'Liste des salariés'!$A$4:$L$7,3,FALSE)," ",VLOOKUP(F4,'Liste des salariés'!$A$4:$L$7,4,FALSE)," ",VLOOKUP(F4,'Liste des salariés'!A4:L7,5,FALSE))</f>
        <v>Monsieur MARTIN Claude</v>
      </c>
      <c r="G5" s="32"/>
      <c r="H5" s="33"/>
    </row>
    <row r="6" spans="1:8" x14ac:dyDescent="0.25">
      <c r="D6" t="s">
        <v>5</v>
      </c>
      <c r="F6" s="31"/>
      <c r="G6" s="32"/>
      <c r="H6" s="33"/>
    </row>
    <row r="7" spans="1:8" ht="15.75" thickBot="1" x14ac:dyDescent="0.3">
      <c r="D7" t="s">
        <v>6</v>
      </c>
      <c r="F7" s="34"/>
      <c r="G7" s="35"/>
      <c r="H7" s="36"/>
    </row>
    <row r="8" spans="1:8" ht="15.75" thickBot="1" x14ac:dyDescent="0.3"/>
    <row r="9" spans="1:8" x14ac:dyDescent="0.25">
      <c r="A9" t="s">
        <v>11</v>
      </c>
      <c r="D9" t="s">
        <v>8</v>
      </c>
      <c r="F9" s="27"/>
      <c r="G9" s="28"/>
      <c r="H9" s="29"/>
    </row>
    <row r="10" spans="1:8" x14ac:dyDescent="0.25">
      <c r="A10" t="s">
        <v>12</v>
      </c>
      <c r="D10" t="s">
        <v>9</v>
      </c>
      <c r="F10" s="31"/>
      <c r="G10" s="32"/>
      <c r="H10" s="33"/>
    </row>
    <row r="11" spans="1:8" ht="15.75" thickBot="1" x14ac:dyDescent="0.3">
      <c r="A11" t="s">
        <v>13</v>
      </c>
      <c r="D11" t="s">
        <v>10</v>
      </c>
      <c r="F11" s="34"/>
      <c r="G11" s="35"/>
      <c r="H11" s="36"/>
    </row>
    <row r="12" spans="1:8" x14ac:dyDescent="0.25">
      <c r="F12" s="3"/>
      <c r="G12" s="3"/>
      <c r="H12" s="3"/>
    </row>
    <row r="13" spans="1:8" x14ac:dyDescent="0.25">
      <c r="A13" s="2"/>
      <c r="B13" s="2"/>
      <c r="C13" s="2"/>
      <c r="F13" s="3"/>
      <c r="G13" s="3"/>
      <c r="H13" s="3"/>
    </row>
    <row r="14" spans="1:8" x14ac:dyDescent="0.25">
      <c r="A14" s="38" t="s">
        <v>20</v>
      </c>
      <c r="B14" s="38"/>
      <c r="C14" s="38"/>
      <c r="D14">
        <v>151.66999999999999</v>
      </c>
      <c r="E14" s="17">
        <v>13</v>
      </c>
      <c r="F14" s="3">
        <f>D14*E14</f>
        <v>1971.7099999999998</v>
      </c>
      <c r="G14" s="3"/>
      <c r="H14" s="3"/>
    </row>
    <row r="15" spans="1:8" x14ac:dyDescent="0.25">
      <c r="A15" s="39" t="s">
        <v>21</v>
      </c>
      <c r="B15" s="39"/>
      <c r="C15" s="39"/>
      <c r="F15" s="3"/>
      <c r="G15" s="3"/>
      <c r="H15" s="3"/>
    </row>
    <row r="16" spans="1:8" x14ac:dyDescent="0.25">
      <c r="A16" s="39" t="s">
        <v>22</v>
      </c>
      <c r="B16" s="39"/>
      <c r="C16" s="39"/>
      <c r="F16" s="3"/>
      <c r="G16" s="3"/>
      <c r="H16" s="3"/>
    </row>
    <row r="17" spans="1:8" x14ac:dyDescent="0.25">
      <c r="A17" s="40" t="s">
        <v>92</v>
      </c>
      <c r="B17" s="40"/>
      <c r="C17" s="40"/>
      <c r="F17" s="26">
        <f ca="1">VLOOKUP(F4,'Liste des salariés'!$A$4:$L$7,12,0)</f>
        <v>154.00000000000003</v>
      </c>
      <c r="G17" s="3"/>
      <c r="H17" s="3"/>
    </row>
    <row r="18" spans="1:8" x14ac:dyDescent="0.25">
      <c r="A18" s="40" t="s">
        <v>23</v>
      </c>
      <c r="B18" s="40"/>
      <c r="C18" s="40"/>
      <c r="F18" s="3"/>
      <c r="G18" s="3"/>
      <c r="H18" s="3"/>
    </row>
    <row r="19" spans="1:8" x14ac:dyDescent="0.25">
      <c r="A19" s="40" t="s">
        <v>24</v>
      </c>
      <c r="B19" s="40"/>
      <c r="C19" s="40"/>
      <c r="F19" s="3"/>
      <c r="G19" s="3"/>
      <c r="H19" s="3"/>
    </row>
    <row r="20" spans="1:8" ht="18" customHeight="1" x14ac:dyDescent="0.25">
      <c r="A20" s="41" t="s">
        <v>25</v>
      </c>
      <c r="B20" s="41"/>
      <c r="C20" s="41"/>
    </row>
    <row r="21" spans="1:8" x14ac:dyDescent="0.25">
      <c r="A21" s="37" t="s">
        <v>14</v>
      </c>
      <c r="B21" s="37"/>
      <c r="C21" s="37"/>
      <c r="D21" s="37" t="s">
        <v>16</v>
      </c>
      <c r="E21" s="37"/>
      <c r="F21" s="37"/>
      <c r="G21" s="37" t="s">
        <v>15</v>
      </c>
      <c r="H21" s="37"/>
    </row>
    <row r="22" spans="1:8" x14ac:dyDescent="0.25">
      <c r="A22" s="37"/>
      <c r="B22" s="37"/>
      <c r="C22" s="37"/>
      <c r="D22" s="5" t="s">
        <v>17</v>
      </c>
      <c r="E22" s="5" t="s">
        <v>18</v>
      </c>
      <c r="F22" s="5" t="s">
        <v>19</v>
      </c>
      <c r="G22" s="5" t="s">
        <v>18</v>
      </c>
      <c r="H22" s="5" t="s">
        <v>19</v>
      </c>
    </row>
    <row r="23" spans="1:8" x14ac:dyDescent="0.25">
      <c r="A23" s="41" t="s">
        <v>26</v>
      </c>
      <c r="B23" s="41"/>
      <c r="C23" s="41"/>
      <c r="D23" s="10"/>
      <c r="E23" s="10"/>
      <c r="F23" s="10"/>
      <c r="G23" s="10"/>
      <c r="H23" s="10"/>
    </row>
    <row r="24" spans="1:8" x14ac:dyDescent="0.25">
      <c r="A24" s="41" t="s">
        <v>27</v>
      </c>
      <c r="B24" s="41"/>
      <c r="C24" s="41"/>
      <c r="D24" s="10"/>
      <c r="E24" s="10"/>
      <c r="F24" s="10"/>
      <c r="G24" s="10"/>
      <c r="H24" s="10"/>
    </row>
    <row r="25" spans="1:8" x14ac:dyDescent="0.25">
      <c r="A25" s="40" t="s">
        <v>28</v>
      </c>
      <c r="B25" s="40"/>
      <c r="C25" s="40"/>
      <c r="D25" s="10"/>
      <c r="E25" s="10"/>
      <c r="F25" s="10"/>
      <c r="G25" s="10"/>
      <c r="H25" s="10"/>
    </row>
    <row r="26" spans="1:8" x14ac:dyDescent="0.25">
      <c r="A26" s="40" t="s">
        <v>29</v>
      </c>
      <c r="B26" s="40"/>
      <c r="C26" s="40"/>
      <c r="D26" s="10"/>
      <c r="E26" s="25">
        <f>Complémentaire_santé</f>
        <v>5.7999999999999996E-3</v>
      </c>
      <c r="F26" s="10"/>
      <c r="G26" s="10"/>
      <c r="H26" s="10"/>
    </row>
    <row r="27" spans="1:8" x14ac:dyDescent="0.25">
      <c r="A27" s="40" t="s">
        <v>30</v>
      </c>
      <c r="B27" s="40"/>
      <c r="C27" s="40"/>
      <c r="D27" s="10"/>
      <c r="E27" s="10"/>
      <c r="F27" s="10"/>
      <c r="G27" s="10"/>
      <c r="H27" s="10"/>
    </row>
    <row r="28" spans="1:8" x14ac:dyDescent="0.25">
      <c r="A28" s="41" t="s">
        <v>31</v>
      </c>
      <c r="B28" s="41"/>
      <c r="C28" s="41"/>
      <c r="D28" s="10"/>
      <c r="E28" s="10"/>
      <c r="F28" s="10"/>
      <c r="G28" s="10"/>
      <c r="H28" s="10"/>
    </row>
    <row r="29" spans="1:8" x14ac:dyDescent="0.25">
      <c r="A29" s="41" t="s">
        <v>32</v>
      </c>
      <c r="B29" s="41"/>
      <c r="C29" s="41"/>
      <c r="D29" s="10"/>
      <c r="E29" s="10"/>
      <c r="F29" s="10"/>
      <c r="G29" s="10"/>
      <c r="H29" s="10"/>
    </row>
    <row r="30" spans="1:8" x14ac:dyDescent="0.25">
      <c r="A30" s="40" t="s">
        <v>33</v>
      </c>
      <c r="B30" s="40"/>
      <c r="C30" s="40"/>
      <c r="D30" s="10"/>
      <c r="E30" s="10"/>
      <c r="F30" s="10"/>
      <c r="G30" s="10"/>
      <c r="H30" s="10"/>
    </row>
    <row r="31" spans="1:8" x14ac:dyDescent="0.25">
      <c r="A31" s="40" t="s">
        <v>34</v>
      </c>
      <c r="B31" s="40"/>
      <c r="C31" s="40"/>
      <c r="D31" s="10"/>
      <c r="E31" s="10"/>
      <c r="F31" s="10"/>
      <c r="G31" s="10"/>
      <c r="H31" s="10"/>
    </row>
    <row r="32" spans="1:8" x14ac:dyDescent="0.25">
      <c r="A32" s="40" t="s">
        <v>35</v>
      </c>
      <c r="B32" s="40"/>
      <c r="C32" s="40"/>
      <c r="D32" s="10"/>
      <c r="E32" s="10"/>
      <c r="F32" s="10"/>
      <c r="G32" s="10"/>
      <c r="H32" s="10"/>
    </row>
    <row r="33" spans="1:8" x14ac:dyDescent="0.25">
      <c r="A33" s="40" t="s">
        <v>35</v>
      </c>
      <c r="B33" s="40"/>
      <c r="C33" s="40"/>
      <c r="D33" s="10"/>
      <c r="E33" s="10"/>
      <c r="F33" s="10"/>
      <c r="G33" s="10"/>
      <c r="H33" s="10"/>
    </row>
    <row r="34" spans="1:8" x14ac:dyDescent="0.25">
      <c r="A34" s="40" t="s">
        <v>36</v>
      </c>
      <c r="B34" s="40"/>
      <c r="C34" s="40"/>
      <c r="D34" s="10"/>
      <c r="E34" s="10"/>
      <c r="F34" s="10"/>
      <c r="G34" s="10"/>
      <c r="H34" s="10"/>
    </row>
    <row r="35" spans="1:8" x14ac:dyDescent="0.25">
      <c r="A35" s="41" t="s">
        <v>37</v>
      </c>
      <c r="B35" s="41"/>
      <c r="C35" s="41"/>
      <c r="D35" s="10"/>
      <c r="E35" s="10"/>
      <c r="F35" s="10"/>
      <c r="G35" s="10"/>
      <c r="H35" s="10"/>
    </row>
    <row r="36" spans="1:8" x14ac:dyDescent="0.25">
      <c r="A36" s="41" t="s">
        <v>38</v>
      </c>
      <c r="B36" s="41"/>
      <c r="C36" s="41"/>
      <c r="D36" s="10"/>
      <c r="E36" s="10"/>
      <c r="F36" s="10"/>
      <c r="G36" s="10"/>
      <c r="H36" s="10"/>
    </row>
    <row r="37" spans="1:8" x14ac:dyDescent="0.25">
      <c r="A37" s="41" t="s">
        <v>39</v>
      </c>
      <c r="B37" s="41"/>
      <c r="C37" s="41"/>
      <c r="D37" s="10"/>
      <c r="E37" s="10"/>
      <c r="F37" s="10"/>
      <c r="G37" s="10"/>
      <c r="H37" s="10"/>
    </row>
    <row r="38" spans="1:8" x14ac:dyDescent="0.25">
      <c r="A38" s="41" t="s">
        <v>40</v>
      </c>
      <c r="B38" s="41"/>
      <c r="C38" s="41"/>
      <c r="D38" s="10"/>
      <c r="E38" s="10"/>
      <c r="F38" s="10"/>
      <c r="G38" s="10"/>
      <c r="H38" s="10"/>
    </row>
    <row r="39" spans="1:8" x14ac:dyDescent="0.25">
      <c r="A39" s="41" t="s">
        <v>41</v>
      </c>
      <c r="B39" s="41"/>
      <c r="C39" s="41"/>
      <c r="D39" s="10"/>
      <c r="E39" s="10"/>
      <c r="F39" s="10"/>
      <c r="G39" s="10"/>
      <c r="H39" s="10"/>
    </row>
    <row r="40" spans="1:8" x14ac:dyDescent="0.25">
      <c r="A40" s="41" t="s">
        <v>42</v>
      </c>
      <c r="B40" s="41"/>
      <c r="C40" s="41"/>
      <c r="D40" s="10"/>
      <c r="E40" s="10"/>
      <c r="F40" s="10"/>
      <c r="G40" s="10"/>
      <c r="H40" s="10"/>
    </row>
    <row r="41" spans="1:8" x14ac:dyDescent="0.25">
      <c r="A41" s="41" t="s">
        <v>43</v>
      </c>
      <c r="B41" s="41"/>
      <c r="C41" s="41"/>
      <c r="D41" s="11"/>
      <c r="E41" s="11"/>
      <c r="F41" s="11"/>
      <c r="G41" s="11"/>
      <c r="H41" s="11"/>
    </row>
    <row r="42" spans="1:8" x14ac:dyDescent="0.25">
      <c r="A42" s="45" t="s">
        <v>44</v>
      </c>
      <c r="B42" s="46"/>
      <c r="C42" s="46"/>
      <c r="D42" s="8"/>
      <c r="E42" s="9"/>
      <c r="F42" s="4"/>
      <c r="G42" s="4"/>
      <c r="H42" s="4"/>
    </row>
    <row r="43" spans="1:8" x14ac:dyDescent="0.25">
      <c r="A43" s="41" t="s">
        <v>45</v>
      </c>
      <c r="B43" s="41"/>
      <c r="C43" s="41"/>
      <c r="E43" s="42" t="s">
        <v>55</v>
      </c>
      <c r="F43" s="43"/>
      <c r="G43" s="43"/>
      <c r="H43" s="43"/>
    </row>
    <row r="44" spans="1:8" x14ac:dyDescent="0.25">
      <c r="A44" s="41" t="s">
        <v>46</v>
      </c>
      <c r="B44" s="41"/>
      <c r="C44" s="41"/>
      <c r="E44" s="44"/>
      <c r="F44" s="44"/>
      <c r="G44" s="44"/>
      <c r="H44" s="44"/>
    </row>
    <row r="45" spans="1:8" ht="15.75" customHeight="1" x14ac:dyDescent="0.25">
      <c r="A45" s="6"/>
      <c r="B45" s="6" t="s">
        <v>52</v>
      </c>
      <c r="C45" s="49"/>
      <c r="D45" s="32"/>
      <c r="E45" s="55" t="s">
        <v>47</v>
      </c>
      <c r="F45" s="56"/>
      <c r="G45" s="55" t="s">
        <v>49</v>
      </c>
      <c r="H45" s="57"/>
    </row>
    <row r="46" spans="1:8" x14ac:dyDescent="0.25">
      <c r="A46" s="7" t="s">
        <v>51</v>
      </c>
      <c r="B46" s="6" t="s">
        <v>53</v>
      </c>
      <c r="C46" s="49"/>
      <c r="D46" s="32"/>
      <c r="E46" s="58" t="s">
        <v>48</v>
      </c>
      <c r="F46" s="59"/>
      <c r="G46" s="58" t="s">
        <v>50</v>
      </c>
      <c r="H46" s="60"/>
    </row>
    <row r="47" spans="1:8" x14ac:dyDescent="0.25">
      <c r="A47" s="6"/>
      <c r="B47" s="6" t="s">
        <v>54</v>
      </c>
      <c r="C47" s="49"/>
      <c r="D47" s="50"/>
      <c r="E47" s="51"/>
      <c r="F47" s="51"/>
      <c r="G47" s="51"/>
      <c r="H47" s="51"/>
    </row>
    <row r="48" spans="1:8" x14ac:dyDescent="0.25">
      <c r="A48" s="52" t="s">
        <v>56</v>
      </c>
      <c r="B48" s="52"/>
      <c r="C48" s="52"/>
      <c r="D48" s="52"/>
      <c r="E48" s="52"/>
      <c r="F48" s="52"/>
      <c r="G48" s="52"/>
      <c r="H48" s="52"/>
    </row>
    <row r="49" spans="1:8" ht="32.25" customHeight="1" x14ac:dyDescent="0.25">
      <c r="A49" s="14" t="s">
        <v>57</v>
      </c>
      <c r="B49" s="15" t="s">
        <v>58</v>
      </c>
      <c r="C49" s="15" t="s">
        <v>59</v>
      </c>
      <c r="D49" s="14" t="s">
        <v>60</v>
      </c>
      <c r="E49" s="53" t="s">
        <v>61</v>
      </c>
      <c r="F49" s="53"/>
      <c r="G49" s="54" t="s">
        <v>62</v>
      </c>
      <c r="H49" s="54"/>
    </row>
    <row r="50" spans="1:8" x14ac:dyDescent="0.25">
      <c r="A50" s="13" t="s">
        <v>63</v>
      </c>
      <c r="B50" s="12"/>
      <c r="C50" s="12"/>
      <c r="D50" s="4"/>
      <c r="E50" s="47"/>
      <c r="F50" s="48"/>
      <c r="G50" s="47"/>
      <c r="H50" s="48"/>
    </row>
    <row r="51" spans="1:8" x14ac:dyDescent="0.25">
      <c r="A51" s="13" t="s">
        <v>64</v>
      </c>
      <c r="B51" s="12"/>
      <c r="C51" s="12"/>
      <c r="D51" s="4"/>
      <c r="E51" s="47"/>
      <c r="F51" s="48"/>
      <c r="G51" s="47"/>
      <c r="H51" s="48"/>
    </row>
  </sheetData>
  <mergeCells count="59">
    <mergeCell ref="G50:H50"/>
    <mergeCell ref="G51:H51"/>
    <mergeCell ref="C45:D45"/>
    <mergeCell ref="C46:D46"/>
    <mergeCell ref="C47:D47"/>
    <mergeCell ref="E47:F47"/>
    <mergeCell ref="G47:H47"/>
    <mergeCell ref="A48:H48"/>
    <mergeCell ref="E49:F49"/>
    <mergeCell ref="G49:H49"/>
    <mergeCell ref="E50:F50"/>
    <mergeCell ref="E45:F45"/>
    <mergeCell ref="G45:H45"/>
    <mergeCell ref="E46:F46"/>
    <mergeCell ref="G46:H46"/>
    <mergeCell ref="A41:C41"/>
    <mergeCell ref="A42:C42"/>
    <mergeCell ref="A43:C43"/>
    <mergeCell ref="A44:C44"/>
    <mergeCell ref="E51:F51"/>
    <mergeCell ref="E43:H43"/>
    <mergeCell ref="E44:F44"/>
    <mergeCell ref="G44:H44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23:C23"/>
    <mergeCell ref="A24:C24"/>
    <mergeCell ref="A25:C25"/>
    <mergeCell ref="A26:C26"/>
    <mergeCell ref="A27:C27"/>
    <mergeCell ref="F10:H10"/>
    <mergeCell ref="F11:H11"/>
    <mergeCell ref="G21:H21"/>
    <mergeCell ref="D21:F21"/>
    <mergeCell ref="A21:C22"/>
    <mergeCell ref="A14:C14"/>
    <mergeCell ref="A15:C15"/>
    <mergeCell ref="A16:C16"/>
    <mergeCell ref="A17:C17"/>
    <mergeCell ref="A18:C18"/>
    <mergeCell ref="A19:C19"/>
    <mergeCell ref="A20:C20"/>
    <mergeCell ref="F9:H9"/>
    <mergeCell ref="F2:H2"/>
    <mergeCell ref="F4:H4"/>
    <mergeCell ref="F5:H5"/>
    <mergeCell ref="F6:H6"/>
    <mergeCell ref="F7:H7"/>
  </mergeCells>
  <pageMargins left="0.34" right="0.3" top="0.57999999999999996" bottom="0.4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7"/>
  <sheetViews>
    <sheetView workbookViewId="0">
      <selection activeCell="L5" sqref="L5"/>
    </sheetView>
  </sheetViews>
  <sheetFormatPr baseColWidth="10" defaultRowHeight="15" x14ac:dyDescent="0.25"/>
  <cols>
    <col min="3" max="3" width="14.28515625" bestFit="1" customWidth="1"/>
    <col min="6" max="6" width="16.140625" bestFit="1" customWidth="1"/>
    <col min="7" max="7" width="30.85546875" customWidth="1"/>
    <col min="9" max="9" width="22.85546875" customWidth="1"/>
    <col min="12" max="12" width="13" customWidth="1"/>
  </cols>
  <sheetData>
    <row r="4" spans="1:12" ht="90" x14ac:dyDescent="0.25">
      <c r="A4" s="23" t="s">
        <v>65</v>
      </c>
      <c r="B4" s="22" t="s">
        <v>90</v>
      </c>
      <c r="C4" s="23" t="s">
        <v>66</v>
      </c>
      <c r="D4" s="23" t="s">
        <v>67</v>
      </c>
      <c r="E4" s="23" t="s">
        <v>68</v>
      </c>
      <c r="F4" s="23" t="s">
        <v>69</v>
      </c>
      <c r="G4" s="23" t="s">
        <v>70</v>
      </c>
      <c r="H4" s="23" t="s">
        <v>71</v>
      </c>
      <c r="I4" s="23" t="s">
        <v>72</v>
      </c>
      <c r="J4" s="22" t="s">
        <v>93</v>
      </c>
      <c r="K4" s="22" t="s">
        <v>94</v>
      </c>
      <c r="L4" s="22" t="s">
        <v>95</v>
      </c>
    </row>
    <row r="5" spans="1:12" x14ac:dyDescent="0.25">
      <c r="A5">
        <v>1</v>
      </c>
      <c r="B5" t="s">
        <v>91</v>
      </c>
      <c r="C5" t="s">
        <v>73</v>
      </c>
      <c r="D5" t="s">
        <v>74</v>
      </c>
      <c r="E5" t="s">
        <v>75</v>
      </c>
      <c r="F5" t="s">
        <v>76</v>
      </c>
      <c r="G5" t="s">
        <v>77</v>
      </c>
      <c r="H5">
        <v>93150</v>
      </c>
      <c r="I5" t="s">
        <v>78</v>
      </c>
      <c r="J5" s="20">
        <v>2200</v>
      </c>
      <c r="K5" s="21">
        <v>42335</v>
      </c>
      <c r="L5">
        <f ca="1">IF(DATEDIF(K5,TODAY(),"Y")&gt;=9,J5*10%,
IF(DATEDIF(K5,TODAY(),"Y")&gt;=6,J5*7%,
IF(DATEDIF(K5,TODAY(),"Y")&gt;=3,J5*4%,0)))</f>
        <v>154.00000000000003</v>
      </c>
    </row>
    <row r="6" spans="1:12" x14ac:dyDescent="0.25">
      <c r="A6">
        <v>2</v>
      </c>
      <c r="B6" t="s">
        <v>91</v>
      </c>
      <c r="C6" t="s">
        <v>79</v>
      </c>
      <c r="D6" t="s">
        <v>80</v>
      </c>
      <c r="E6" t="s">
        <v>81</v>
      </c>
      <c r="F6" t="s">
        <v>76</v>
      </c>
      <c r="G6" t="s">
        <v>82</v>
      </c>
      <c r="H6">
        <v>93160</v>
      </c>
      <c r="I6" t="s">
        <v>83</v>
      </c>
      <c r="J6" s="20">
        <v>1980</v>
      </c>
      <c r="K6" s="21">
        <v>40466</v>
      </c>
      <c r="L6">
        <f t="shared" ref="L6:L7" ca="1" si="0">IF(DATEDIF(K6,TODAY(),"Y")&gt;=9,J6*10%,
IF(DATEDIF(K6,TODAY(),"Y")&gt;=6,J6*7%,
IF(DATEDIF(K6,TODAY(),"Y")&gt;=3,J6*4%,0)))</f>
        <v>198</v>
      </c>
    </row>
    <row r="7" spans="1:12" x14ac:dyDescent="0.25">
      <c r="A7">
        <v>3</v>
      </c>
      <c r="B7" t="s">
        <v>91</v>
      </c>
      <c r="C7" t="s">
        <v>79</v>
      </c>
      <c r="D7" t="s">
        <v>84</v>
      </c>
      <c r="E7" t="s">
        <v>85</v>
      </c>
      <c r="F7" t="s">
        <v>76</v>
      </c>
      <c r="G7" t="s">
        <v>86</v>
      </c>
      <c r="H7">
        <v>75016</v>
      </c>
      <c r="I7" t="s">
        <v>87</v>
      </c>
      <c r="J7" s="20">
        <v>1500</v>
      </c>
      <c r="K7" s="21">
        <v>42425</v>
      </c>
      <c r="L7">
        <f t="shared" ca="1" si="0"/>
        <v>105.00000000000001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"/>
  <sheetViews>
    <sheetView workbookViewId="0">
      <selection activeCell="C3" sqref="C3"/>
    </sheetView>
  </sheetViews>
  <sheetFormatPr baseColWidth="10" defaultRowHeight="15" x14ac:dyDescent="0.25"/>
  <cols>
    <col min="1" max="1" width="53.140625" bestFit="1" customWidth="1"/>
    <col min="2" max="2" width="20.42578125" bestFit="1" customWidth="1"/>
  </cols>
  <sheetData>
    <row r="2" spans="1:3" x14ac:dyDescent="0.25">
      <c r="A2" t="s">
        <v>88</v>
      </c>
      <c r="B2" t="s">
        <v>89</v>
      </c>
      <c r="C2">
        <v>3377</v>
      </c>
    </row>
    <row r="3" spans="1:3" x14ac:dyDescent="0.25">
      <c r="A3" t="s">
        <v>96</v>
      </c>
      <c r="B3" t="s">
        <v>29</v>
      </c>
      <c r="C3" s="24">
        <v>5.7999999999999996E-3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Matrice</vt:lpstr>
      <vt:lpstr>Liste des salariés</vt:lpstr>
      <vt:lpstr>Liste des noms</vt:lpstr>
      <vt:lpstr>Complémentaire_santé</vt:lpstr>
      <vt:lpstr>PMSS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</dc:creator>
  <cp:lastModifiedBy>Conrado MORENO</cp:lastModifiedBy>
  <cp:lastPrinted>2019-05-21T19:05:50Z</cp:lastPrinted>
  <dcterms:created xsi:type="dcterms:W3CDTF">2019-05-21T17:01:22Z</dcterms:created>
  <dcterms:modified xsi:type="dcterms:W3CDTF">2022-05-24T20:15:14Z</dcterms:modified>
</cp:coreProperties>
</file>